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ENCIA_REV\CONTROL CAL ECONOM PRODUCCION\CALIDAD 2020\"/>
    </mc:Choice>
  </mc:AlternateContent>
  <bookViews>
    <workbookView xWindow="0" yWindow="0" windowWidth="20490" windowHeight="7755"/>
  </bookViews>
  <sheets>
    <sheet name="EJEMPLO COVID"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I31" i="1" s="1"/>
  <c r="F32" i="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33" i="1"/>
  <c r="D32" i="1"/>
  <c r="D31" i="1"/>
  <c r="H32" i="1" s="1"/>
  <c r="D11" i="1"/>
  <c r="D12" i="1"/>
  <c r="D13" i="1"/>
  <c r="D14" i="1"/>
  <c r="D15" i="1"/>
  <c r="D16" i="1"/>
  <c r="D17" i="1"/>
  <c r="D18" i="1"/>
  <c r="D19" i="1"/>
  <c r="D20" i="1"/>
  <c r="D21" i="1"/>
  <c r="D22" i="1"/>
  <c r="D23" i="1"/>
  <c r="D24" i="1"/>
  <c r="D25" i="1"/>
  <c r="D26" i="1"/>
  <c r="D10" i="1"/>
  <c r="J18" i="1"/>
  <c r="H58" i="1" l="1"/>
  <c r="H54" i="1"/>
  <c r="H50" i="1"/>
  <c r="H46" i="1"/>
  <c r="H42" i="1"/>
  <c r="H38" i="1"/>
  <c r="H61" i="1"/>
  <c r="H57" i="1"/>
  <c r="H53" i="1"/>
  <c r="H49" i="1"/>
  <c r="H45" i="1"/>
  <c r="H41" i="1"/>
  <c r="H37" i="1"/>
  <c r="H33" i="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32" i="1"/>
  <c r="H34" i="1"/>
  <c r="H59" i="1"/>
  <c r="H55" i="1"/>
  <c r="H51" i="1"/>
  <c r="H47" i="1"/>
  <c r="H43" i="1"/>
  <c r="H39" i="1"/>
  <c r="H35" i="1"/>
  <c r="H60" i="1"/>
  <c r="H56" i="1"/>
  <c r="H52" i="1"/>
  <c r="H48" i="1"/>
  <c r="H44" i="1"/>
  <c r="H40" i="1"/>
  <c r="H36" i="1"/>
</calcChain>
</file>

<file path=xl/sharedStrings.xml><?xml version="1.0" encoding="utf-8"?>
<sst xmlns="http://schemas.openxmlformats.org/spreadsheetml/2006/main" count="74" uniqueCount="68">
  <si>
    <t>dia</t>
  </si>
  <si>
    <t>ocurrencia</t>
  </si>
  <si>
    <t>tot. Acum.</t>
  </si>
  <si>
    <t>scz</t>
  </si>
  <si>
    <t>or</t>
  </si>
  <si>
    <t>pan</t>
  </si>
  <si>
    <t>pot</t>
  </si>
  <si>
    <t>beni</t>
  </si>
  <si>
    <t>fecha</t>
  </si>
  <si>
    <t>y=20</t>
  </si>
  <si>
    <t>y=21</t>
  </si>
  <si>
    <t>y=22</t>
  </si>
  <si>
    <t>y=23</t>
  </si>
  <si>
    <t>y=24</t>
  </si>
  <si>
    <t>y=25</t>
  </si>
  <si>
    <t>y=26</t>
  </si>
  <si>
    <t>y=27</t>
  </si>
  <si>
    <t>y=28</t>
  </si>
  <si>
    <t>y=29</t>
  </si>
  <si>
    <t>y=30</t>
  </si>
  <si>
    <t>y=31</t>
  </si>
  <si>
    <t>y=32</t>
  </si>
  <si>
    <t>y=33</t>
  </si>
  <si>
    <t>y=34</t>
  </si>
  <si>
    <t>y=35</t>
  </si>
  <si>
    <t>y=36</t>
  </si>
  <si>
    <t>y=37</t>
  </si>
  <si>
    <t>y=38</t>
  </si>
  <si>
    <t>y=39</t>
  </si>
  <si>
    <t>y=40</t>
  </si>
  <si>
    <t>y=41</t>
  </si>
  <si>
    <t>y=42</t>
  </si>
  <si>
    <t>y=43</t>
  </si>
  <si>
    <t>y=44</t>
  </si>
  <si>
    <t>y=45</t>
  </si>
  <si>
    <t>y=46</t>
  </si>
  <si>
    <t>y=47</t>
  </si>
  <si>
    <t>y=48</t>
  </si>
  <si>
    <t>y=49</t>
  </si>
  <si>
    <t>y=50</t>
  </si>
  <si>
    <t>PROBABIL X DIA</t>
  </si>
  <si>
    <t>TOTAL</t>
  </si>
  <si>
    <t>DIA</t>
  </si>
  <si>
    <t>sucre</t>
  </si>
  <si>
    <t>la paz</t>
  </si>
  <si>
    <t>tarija</t>
  </si>
  <si>
    <t>cbba</t>
  </si>
  <si>
    <t>REGRESION Y PROYECCION DE LOS CASOS DE CONTAGIOS DE CORONOVIRUS EN BOLIVIA</t>
  </si>
  <si>
    <t>DPTOS.</t>
  </si>
  <si>
    <t>CANT.</t>
  </si>
  <si>
    <t xml:space="preserve">Este es un análisis relativamente simple de aplicación de las herramientas de mejora de la calidad, en este caso, aplicaremos el gráfico de dispersión, con la regresión para proyectar el comportamiento a un escenario prbable. También aplicaremos el histograma que simplemente muestra en gráfico de barras el comportamiento de la variable en el tiempo. </t>
  </si>
  <si>
    <t>CUADRO 1</t>
  </si>
  <si>
    <t>CUADRO 2</t>
  </si>
  <si>
    <t>GRAFICO 1 -HISTOGRAMA POR DEPARTAMENTOS</t>
  </si>
  <si>
    <t xml:space="preserve">El ejemplo siguiente trata de procesar la información de una pandemia que en este momento -lamentablemente- nos concierne a todos.En base a la información obtenida de los sitios oficiales del Gobierno del país, lo obtuve desde el día 1 (10 de marzo) hasta el dia 19 (28 de marzo). CUADRO 1. El cuadro 2 nos muestra la cantidad de casos confirmados por Dptos. hasta el 28 de marzo 2020, y el GRAFICO 1 es el histograma del cuadro 2. </t>
  </si>
  <si>
    <t>Con las celdas anaranjadas del cuadro 1 (dia y ocurrencia) se grafican los graficos 2; 3 y 4. Se muestran un comportamiento lineal, logarítmico y polinómico. De acuerdo a la teoría el coeficiente de correlación R^2 más confiable es el polinómico; con un nivel de confianza del 49,06%. Entonces con la ecuación polinómica y= 0,0701x^2 - 0,8038 x + 3,1878 se construye el CUADRO 3.</t>
  </si>
  <si>
    <t>Como se observa, este cuadro PROYECTA un posible escenario a los días siguientes al 28 de marzo (fecha en la que trabajé este cuadro).</t>
  </si>
  <si>
    <t>GRAFICO 2</t>
  </si>
  <si>
    <t>GRAFICO 3</t>
  </si>
  <si>
    <t>GRAFICO 4</t>
  </si>
  <si>
    <t xml:space="preserve">CONCLUSIONES: a) La proyección que nos dá los datos regresionados, por ejm a fecha de hoy lunes 6 de abril (FILA ROJA DEL CUADRO 2) es que habríamos tenido 99 casos nuevos, totalizando en todo el país 663 casos. Afortunadamente no es así.  B) La base de datos para la regresión tiene solamente 19 datos probablemente sea muy poco para una proyección más confiable. c) Pero el mensaje es que el comportamiento de los infectados por el coronavirus es ascendente, no logarítmico pero sí en subida.  d) Finalmente..... QUÉDATE EN CASA. </t>
  </si>
  <si>
    <t>PRACTICA NRO. 5: Con base en el ejemplo:</t>
  </si>
  <si>
    <t>1.- Actualice los datos del CUADRO 1 y cuadro 2 A FECHA DE HOY 6 DE Abril.</t>
  </si>
  <si>
    <t>2.- Grafique y elabore la nueva proyección HASTA FECHA 30 DE ABRIL.</t>
  </si>
  <si>
    <t>3.- Elabore el mismo trabajo para los Departamentos de Oruro y Santa Cruz.</t>
  </si>
  <si>
    <t>FECHA DE ENTREGA: EN CUANTO SE NORMALICEN LAS CLASES.</t>
  </si>
  <si>
    <t>Oruro, 6 de Abril de 2020</t>
  </si>
  <si>
    <t>H. OVIEDO B. - DOCENTE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</si>
</sst>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6" x14ac:knownFonts="1">
    <font>
      <sz val="11"/>
      <color theme="1"/>
      <name val="Calibri"/>
      <family val="2"/>
      <scheme val="minor"/>
    </font>
    <font>
      <b/>
      <sz val="11"/>
      <color theme="0"/>
      <name val="Calibri"/>
      <family val="2"/>
      <scheme val="minor"/>
    </font>
    <font>
      <b/>
      <sz val="11"/>
      <color theme="1"/>
      <name val="Calibri"/>
      <family val="2"/>
      <scheme val="minor"/>
    </font>
    <font>
      <b/>
      <sz val="11"/>
      <color rgb="FFFF0000"/>
      <name val="Calibri"/>
      <family val="2"/>
      <scheme val="minor"/>
    </font>
    <font>
      <b/>
      <sz val="12"/>
      <color theme="0"/>
      <name val="Calibri"/>
      <family val="2"/>
      <scheme val="minor"/>
    </font>
    <font>
      <b/>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0000"/>
        <bgColor indexed="64"/>
      </patternFill>
    </fill>
  </fills>
  <borders count="19">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50">
    <xf numFmtId="0" fontId="0" fillId="0" borderId="0" xfId="0"/>
    <xf numFmtId="1" fontId="0" fillId="0" borderId="0" xfId="0" applyNumberFormat="1"/>
    <xf numFmtId="1" fontId="2" fillId="0" borderId="0" xfId="0" applyNumberFormat="1" applyFont="1"/>
    <xf numFmtId="0" fontId="2" fillId="6" borderId="1" xfId="0" applyFont="1" applyFill="1" applyBorder="1" applyAlignment="1">
      <alignment horizontal="center"/>
    </xf>
    <xf numFmtId="1" fontId="2" fillId="6" borderId="4" xfId="0" applyNumberFormat="1" applyFont="1" applyFill="1" applyBorder="1"/>
    <xf numFmtId="1" fontId="2" fillId="6" borderId="6" xfId="0" applyNumberFormat="1" applyFont="1" applyFill="1" applyBorder="1"/>
    <xf numFmtId="0" fontId="2" fillId="6" borderId="3" xfId="0" applyFont="1" applyFill="1" applyBorder="1" applyAlignment="1">
      <alignment horizontal="center" wrapText="1"/>
    </xf>
    <xf numFmtId="0" fontId="2" fillId="0" borderId="0" xfId="0" applyFont="1"/>
    <xf numFmtId="0" fontId="2" fillId="0" borderId="0" xfId="0" applyFont="1" applyAlignment="1">
      <alignment horizontal="center"/>
    </xf>
    <xf numFmtId="0" fontId="4" fillId="5" borderId="2" xfId="0" applyFont="1" applyFill="1" applyBorder="1" applyAlignment="1">
      <alignment horizontal="center"/>
    </xf>
    <xf numFmtId="16" fontId="4" fillId="5" borderId="5" xfId="0" applyNumberFormat="1" applyFont="1" applyFill="1" applyBorder="1"/>
    <xf numFmtId="16" fontId="4" fillId="5" borderId="7" xfId="0" applyNumberFormat="1" applyFont="1" applyFill="1" applyBorder="1"/>
    <xf numFmtId="0" fontId="5" fillId="0" borderId="0" xfId="0" applyFont="1" applyAlignment="1">
      <alignment horizontal="center"/>
    </xf>
    <xf numFmtId="0" fontId="2" fillId="0" borderId="8" xfId="0" applyFont="1" applyBorder="1" applyAlignment="1">
      <alignment horizontal="center"/>
    </xf>
    <xf numFmtId="0" fontId="2" fillId="0" borderId="8" xfId="0" applyFont="1" applyBorder="1"/>
    <xf numFmtId="0" fontId="2" fillId="0" borderId="9" xfId="0" applyFont="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xf numFmtId="0" fontId="2" fillId="0" borderId="3" xfId="0" applyFont="1" applyBorder="1"/>
    <xf numFmtId="0" fontId="2" fillId="0" borderId="11" xfId="0" applyFont="1" applyBorder="1"/>
    <xf numFmtId="0" fontId="5" fillId="0" borderId="0" xfId="0" applyFont="1" applyAlignment="1"/>
    <xf numFmtId="0" fontId="0" fillId="0" borderId="0" xfId="0" applyAlignment="1"/>
    <xf numFmtId="0" fontId="0" fillId="0" borderId="0" xfId="0" applyAlignment="1">
      <alignment horizontal="left" wrapText="1"/>
    </xf>
    <xf numFmtId="0" fontId="2" fillId="2" borderId="8" xfId="0" applyFont="1" applyFill="1" applyBorder="1" applyAlignment="1">
      <alignment horizontal="center"/>
    </xf>
    <xf numFmtId="16" fontId="0" fillId="2" borderId="8" xfId="0" applyNumberFormat="1" applyFill="1" applyBorder="1"/>
    <xf numFmtId="0" fontId="0" fillId="2" borderId="8" xfId="0" applyFill="1" applyBorder="1"/>
    <xf numFmtId="1" fontId="3" fillId="0" borderId="0" xfId="0" applyNumberFormat="1" applyFont="1" applyBorder="1"/>
    <xf numFmtId="1" fontId="3" fillId="0" borderId="12" xfId="0" applyNumberFormat="1" applyFont="1" applyBorder="1"/>
    <xf numFmtId="0" fontId="1" fillId="5" borderId="8" xfId="0" applyFont="1" applyFill="1" applyBorder="1"/>
    <xf numFmtId="164" fontId="2" fillId="2" borderId="8" xfId="0" applyNumberFormat="1" applyFont="1" applyFill="1" applyBorder="1"/>
    <xf numFmtId="0" fontId="2" fillId="2" borderId="8" xfId="0" applyFont="1" applyFill="1" applyBorder="1"/>
    <xf numFmtId="0" fontId="2" fillId="4" borderId="8" xfId="0" applyFont="1" applyFill="1" applyBorder="1"/>
    <xf numFmtId="0" fontId="2" fillId="3" borderId="8" xfId="0" applyFont="1" applyFill="1" applyBorder="1"/>
    <xf numFmtId="0" fontId="0" fillId="0" borderId="0" xfId="0" applyAlignment="1">
      <alignment horizontal="left" vertical="top" wrapText="1"/>
    </xf>
    <xf numFmtId="0" fontId="2" fillId="0" borderId="13" xfId="0" applyFont="1" applyBorder="1" applyAlignment="1">
      <alignment horizontal="center"/>
    </xf>
    <xf numFmtId="16" fontId="0" fillId="0" borderId="13" xfId="0" applyNumberFormat="1" applyBorder="1"/>
    <xf numFmtId="0" fontId="2" fillId="0" borderId="14" xfId="0" applyFont="1" applyBorder="1" applyAlignment="1">
      <alignment horizontal="center"/>
    </xf>
    <xf numFmtId="0" fontId="0" fillId="0" borderId="14" xfId="0" applyBorder="1"/>
    <xf numFmtId="1" fontId="2" fillId="7" borderId="15" xfId="0" applyNumberFormat="1" applyFont="1" applyFill="1" applyBorder="1" applyAlignment="1">
      <alignment horizontal="center"/>
    </xf>
    <xf numFmtId="0" fontId="2" fillId="7" borderId="16" xfId="0" applyFont="1" applyFill="1" applyBorder="1" applyAlignment="1">
      <alignment horizontal="center"/>
    </xf>
    <xf numFmtId="1" fontId="0" fillId="7" borderId="17" xfId="0" applyNumberFormat="1" applyFill="1" applyBorder="1"/>
    <xf numFmtId="0" fontId="0" fillId="7" borderId="18" xfId="0" applyFill="1" applyBorder="1"/>
    <xf numFmtId="1" fontId="0" fillId="0" borderId="6" xfId="0" applyNumberFormat="1" applyBorder="1"/>
    <xf numFmtId="0" fontId="0" fillId="0" borderId="7" xfId="0" applyBorder="1"/>
    <xf numFmtId="0" fontId="0" fillId="0" borderId="0" xfId="0" applyAlignment="1">
      <alignment horizontal="center" vertical="top" wrapText="1"/>
    </xf>
    <xf numFmtId="16" fontId="4" fillId="8" borderId="5" xfId="0" applyNumberFormat="1" applyFont="1" applyFill="1" applyBorder="1"/>
    <xf numFmtId="1" fontId="1" fillId="8" borderId="0" xfId="0" applyNumberFormat="1" applyFont="1" applyFill="1" applyBorder="1"/>
    <xf numFmtId="1" fontId="1" fillId="8" borderId="4" xfId="0" applyNumberFormat="1" applyFont="1" applyFill="1" applyBorder="1"/>
    <xf numFmtId="0" fontId="2"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BO" sz="1100"/>
              <a:t>ACUMULADO</a:t>
            </a:r>
            <a:r>
              <a:rPr lang="es-BO" sz="1100" baseline="0"/>
              <a:t> EN BOLIVIA</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BO"/>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'EJEMPLO COVID'!$F$9:$F$27</c:f>
              <c:numCache>
                <c:formatCode>d\-mmm</c:formatCode>
                <c:ptCount val="19"/>
                <c:pt idx="0">
                  <c:v>43900</c:v>
                </c:pt>
                <c:pt idx="1">
                  <c:v>43901</c:v>
                </c:pt>
                <c:pt idx="2">
                  <c:v>43902</c:v>
                </c:pt>
                <c:pt idx="3">
                  <c:v>43903</c:v>
                </c:pt>
                <c:pt idx="4">
                  <c:v>43904</c:v>
                </c:pt>
                <c:pt idx="5">
                  <c:v>43905</c:v>
                </c:pt>
                <c:pt idx="6">
                  <c:v>43906</c:v>
                </c:pt>
                <c:pt idx="7">
                  <c:v>43907</c:v>
                </c:pt>
                <c:pt idx="8">
                  <c:v>43908</c:v>
                </c:pt>
                <c:pt idx="9">
                  <c:v>43909</c:v>
                </c:pt>
                <c:pt idx="10">
                  <c:v>43910</c:v>
                </c:pt>
                <c:pt idx="11">
                  <c:v>43911</c:v>
                </c:pt>
                <c:pt idx="12">
                  <c:v>43912</c:v>
                </c:pt>
                <c:pt idx="13">
                  <c:v>43913</c:v>
                </c:pt>
                <c:pt idx="14">
                  <c:v>43914</c:v>
                </c:pt>
                <c:pt idx="15">
                  <c:v>43915</c:v>
                </c:pt>
                <c:pt idx="16">
                  <c:v>43916</c:v>
                </c:pt>
                <c:pt idx="17">
                  <c:v>43917</c:v>
                </c:pt>
                <c:pt idx="18">
                  <c:v>43918</c:v>
                </c:pt>
              </c:numCache>
            </c:numRef>
          </c:xVal>
          <c:yVal>
            <c:numRef>
              <c:f>'EJEMPLO COVID'!$G$9:$G$27</c:f>
              <c:numCache>
                <c:formatCode>General</c:formatCode>
                <c:ptCount val="19"/>
                <c:pt idx="0">
                  <c:v>1</c:v>
                </c:pt>
                <c:pt idx="1">
                  <c:v>2</c:v>
                </c:pt>
                <c:pt idx="2">
                  <c:v>3</c:v>
                </c:pt>
                <c:pt idx="3">
                  <c:v>10</c:v>
                </c:pt>
                <c:pt idx="4">
                  <c:v>10</c:v>
                </c:pt>
                <c:pt idx="5">
                  <c:v>11</c:v>
                </c:pt>
                <c:pt idx="6">
                  <c:v>11</c:v>
                </c:pt>
                <c:pt idx="7">
                  <c:v>12</c:v>
                </c:pt>
                <c:pt idx="8">
                  <c:v>12</c:v>
                </c:pt>
                <c:pt idx="9">
                  <c:v>16</c:v>
                </c:pt>
                <c:pt idx="10">
                  <c:v>19</c:v>
                </c:pt>
                <c:pt idx="11">
                  <c:v>20</c:v>
                </c:pt>
                <c:pt idx="12">
                  <c:v>27</c:v>
                </c:pt>
                <c:pt idx="13">
                  <c:v>28</c:v>
                </c:pt>
                <c:pt idx="14">
                  <c:v>32</c:v>
                </c:pt>
                <c:pt idx="15">
                  <c:v>39</c:v>
                </c:pt>
                <c:pt idx="16">
                  <c:v>61</c:v>
                </c:pt>
                <c:pt idx="17">
                  <c:v>74</c:v>
                </c:pt>
                <c:pt idx="18">
                  <c:v>81</c:v>
                </c:pt>
              </c:numCache>
            </c:numRef>
          </c:yVal>
          <c:smooth val="0"/>
        </c:ser>
        <c:dLbls>
          <c:showLegendKey val="0"/>
          <c:showVal val="0"/>
          <c:showCatName val="0"/>
          <c:showSerName val="0"/>
          <c:showPercent val="0"/>
          <c:showBubbleSize val="0"/>
        </c:dLbls>
        <c:axId val="312154720"/>
        <c:axId val="312155896"/>
      </c:scatterChart>
      <c:valAx>
        <c:axId val="312154720"/>
        <c:scaling>
          <c:orientation val="minMax"/>
        </c:scaling>
        <c:delete val="0"/>
        <c:axPos val="b"/>
        <c:majorGridlines>
          <c:spPr>
            <a:ln w="9525" cap="flat" cmpd="sng" algn="ctr">
              <a:solidFill>
                <a:schemeClr val="tx1">
                  <a:lumMod val="15000"/>
                  <a:lumOff val="85000"/>
                </a:schemeClr>
              </a:solidFill>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crossAx val="312155896"/>
        <c:crosses val="autoZero"/>
        <c:crossBetween val="midCat"/>
      </c:valAx>
      <c:valAx>
        <c:axId val="312155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crossAx val="312154720"/>
        <c:crosses val="autoZero"/>
        <c:crossBetween val="midCat"/>
        <c:majorUnit val="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B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lineal</a:t>
            </a:r>
          </a:p>
          <a:p>
            <a:pPr>
              <a:defRPr/>
            </a:pP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BO"/>
        </a:p>
      </c:txPr>
    </c:title>
    <c:autoTitleDeleted val="0"/>
    <c:plotArea>
      <c:layout>
        <c:manualLayout>
          <c:layoutTarget val="inner"/>
          <c:xMode val="edge"/>
          <c:yMode val="edge"/>
          <c:x val="7.3995233354451379E-2"/>
          <c:y val="0.22835952682708016"/>
          <c:w val="0.89903158656892024"/>
          <c:h val="0.75062653206256558"/>
        </c:manualLayout>
      </c:layout>
      <c:scatterChart>
        <c:scatterStyle val="lineMarker"/>
        <c:varyColors val="0"/>
        <c:ser>
          <c:idx val="0"/>
          <c:order val="0"/>
          <c:tx>
            <c:strRef>
              <c:f>'EJEMPLO COVID'!$D$8</c:f>
              <c:strCache>
                <c:ptCount val="1"/>
                <c:pt idx="0">
                  <c:v>ocurrencia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trendlineLbl>
          </c:trendline>
          <c:xVal>
            <c:numRef>
              <c:f>'EJEMPLO COVID'!$C$9:$C$27</c:f>
              <c:numCache>
                <c:formatCode>0</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xVal>
          <c:yVal>
            <c:numRef>
              <c:f>'EJEMPLO COVID'!$D$9:$D$27</c:f>
              <c:numCache>
                <c:formatCode>General</c:formatCode>
                <c:ptCount val="19"/>
                <c:pt idx="0">
                  <c:v>1</c:v>
                </c:pt>
                <c:pt idx="1">
                  <c:v>1</c:v>
                </c:pt>
                <c:pt idx="2">
                  <c:v>1</c:v>
                </c:pt>
                <c:pt idx="3">
                  <c:v>7</c:v>
                </c:pt>
                <c:pt idx="4">
                  <c:v>0</c:v>
                </c:pt>
                <c:pt idx="5">
                  <c:v>1</c:v>
                </c:pt>
                <c:pt idx="6">
                  <c:v>0</c:v>
                </c:pt>
                <c:pt idx="7">
                  <c:v>1</c:v>
                </c:pt>
                <c:pt idx="8">
                  <c:v>0</c:v>
                </c:pt>
                <c:pt idx="9">
                  <c:v>4</c:v>
                </c:pt>
                <c:pt idx="10">
                  <c:v>3</c:v>
                </c:pt>
                <c:pt idx="11">
                  <c:v>1</c:v>
                </c:pt>
                <c:pt idx="12">
                  <c:v>7</c:v>
                </c:pt>
                <c:pt idx="13">
                  <c:v>1</c:v>
                </c:pt>
                <c:pt idx="14">
                  <c:v>4</c:v>
                </c:pt>
                <c:pt idx="15">
                  <c:v>7</c:v>
                </c:pt>
                <c:pt idx="16">
                  <c:v>22</c:v>
                </c:pt>
                <c:pt idx="17">
                  <c:v>13</c:v>
                </c:pt>
                <c:pt idx="18">
                  <c:v>7</c:v>
                </c:pt>
              </c:numCache>
            </c:numRef>
          </c:yVal>
          <c:smooth val="0"/>
        </c:ser>
        <c:dLbls>
          <c:showLegendKey val="0"/>
          <c:showVal val="0"/>
          <c:showCatName val="0"/>
          <c:showSerName val="0"/>
          <c:showPercent val="0"/>
          <c:showBubbleSize val="0"/>
        </c:dLbls>
        <c:axId val="312157856"/>
        <c:axId val="312158248"/>
      </c:scatterChart>
      <c:valAx>
        <c:axId val="3121578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crossAx val="312158248"/>
        <c:crosses val="autoZero"/>
        <c:crossBetween val="midCat"/>
        <c:majorUnit val="1"/>
      </c:valAx>
      <c:valAx>
        <c:axId val="312158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crossAx val="31215785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B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logaritmica</a:t>
            </a:r>
          </a:p>
          <a:p>
            <a:pPr>
              <a:defRPr/>
            </a:pP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BO"/>
        </a:p>
      </c:txPr>
    </c:title>
    <c:autoTitleDeleted val="0"/>
    <c:plotArea>
      <c:layout/>
      <c:scatterChart>
        <c:scatterStyle val="lineMarker"/>
        <c:varyColors val="0"/>
        <c:ser>
          <c:idx val="0"/>
          <c:order val="0"/>
          <c:tx>
            <c:strRef>
              <c:f>'EJEMPLO COVID'!$D$8</c:f>
              <c:strCache>
                <c:ptCount val="1"/>
                <c:pt idx="0">
                  <c:v>ocurrencia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1"/>
            <c:dispEq val="1"/>
            <c:trendlineLbl>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trendlineLbl>
          </c:trendline>
          <c:xVal>
            <c:numRef>
              <c:f>'EJEMPLO COVID'!$C$9:$C$27</c:f>
              <c:numCache>
                <c:formatCode>0</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xVal>
          <c:yVal>
            <c:numRef>
              <c:f>'EJEMPLO COVID'!$D$9:$D$27</c:f>
              <c:numCache>
                <c:formatCode>General</c:formatCode>
                <c:ptCount val="19"/>
                <c:pt idx="0">
                  <c:v>1</c:v>
                </c:pt>
                <c:pt idx="1">
                  <c:v>1</c:v>
                </c:pt>
                <c:pt idx="2">
                  <c:v>1</c:v>
                </c:pt>
                <c:pt idx="3">
                  <c:v>7</c:v>
                </c:pt>
                <c:pt idx="4">
                  <c:v>0</c:v>
                </c:pt>
                <c:pt idx="5">
                  <c:v>1</c:v>
                </c:pt>
                <c:pt idx="6">
                  <c:v>0</c:v>
                </c:pt>
                <c:pt idx="7">
                  <c:v>1</c:v>
                </c:pt>
                <c:pt idx="8">
                  <c:v>0</c:v>
                </c:pt>
                <c:pt idx="9">
                  <c:v>4</c:v>
                </c:pt>
                <c:pt idx="10">
                  <c:v>3</c:v>
                </c:pt>
                <c:pt idx="11">
                  <c:v>1</c:v>
                </c:pt>
                <c:pt idx="12">
                  <c:v>7</c:v>
                </c:pt>
                <c:pt idx="13">
                  <c:v>1</c:v>
                </c:pt>
                <c:pt idx="14">
                  <c:v>4</c:v>
                </c:pt>
                <c:pt idx="15">
                  <c:v>7</c:v>
                </c:pt>
                <c:pt idx="16">
                  <c:v>22</c:v>
                </c:pt>
                <c:pt idx="17">
                  <c:v>13</c:v>
                </c:pt>
                <c:pt idx="18">
                  <c:v>7</c:v>
                </c:pt>
              </c:numCache>
            </c:numRef>
          </c:yVal>
          <c:smooth val="0"/>
        </c:ser>
        <c:dLbls>
          <c:showLegendKey val="0"/>
          <c:showVal val="0"/>
          <c:showCatName val="0"/>
          <c:showSerName val="0"/>
          <c:showPercent val="0"/>
          <c:showBubbleSize val="0"/>
        </c:dLbls>
        <c:axId val="13202856"/>
        <c:axId val="13202464"/>
      </c:scatterChart>
      <c:valAx>
        <c:axId val="132028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crossAx val="13202464"/>
        <c:crosses val="autoZero"/>
        <c:crossBetween val="midCat"/>
        <c:majorUnit val="1"/>
      </c:valAx>
      <c:valAx>
        <c:axId val="13202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crossAx val="1320285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B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polinómica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BO"/>
        </a:p>
      </c:txPr>
    </c:title>
    <c:autoTitleDeleted val="0"/>
    <c:plotArea>
      <c:layout>
        <c:manualLayout>
          <c:layoutTarget val="inner"/>
          <c:xMode val="edge"/>
          <c:yMode val="edge"/>
          <c:x val="6.6304657975844311E-2"/>
          <c:y val="0.10747009380734175"/>
          <c:w val="0.89065246512235763"/>
          <c:h val="0.80377518893869282"/>
        </c:manualLayout>
      </c:layout>
      <c:scatterChart>
        <c:scatterStyle val="lineMarker"/>
        <c:varyColors val="0"/>
        <c:ser>
          <c:idx val="0"/>
          <c:order val="0"/>
          <c:tx>
            <c:strRef>
              <c:f>'EJEMPLO COVID'!$D$8</c:f>
              <c:strCache>
                <c:ptCount val="1"/>
                <c:pt idx="0">
                  <c:v>ocurrencia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1"/>
            <c:dispEq val="1"/>
            <c:trendlineLbl>
              <c:layout>
                <c:manualLayout>
                  <c:x val="-0.25093050150340401"/>
                  <c:y val="7.7539945627098433E-3"/>
                </c:manualLayout>
              </c:layout>
              <c:numFmt formatCode="General" sourceLinked="0"/>
              <c:spPr>
                <a:solidFill>
                  <a:schemeClr val="accent4">
                    <a:lumMod val="40000"/>
                    <a:lumOff val="60000"/>
                  </a:schemeClr>
                </a:solid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BO"/>
                </a:p>
              </c:txPr>
            </c:trendlineLbl>
          </c:trendline>
          <c:xVal>
            <c:numRef>
              <c:f>'EJEMPLO COVID'!$C$9:$C$27</c:f>
              <c:numCache>
                <c:formatCode>0</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xVal>
          <c:yVal>
            <c:numRef>
              <c:f>'EJEMPLO COVID'!$D$9:$D$27</c:f>
              <c:numCache>
                <c:formatCode>General</c:formatCode>
                <c:ptCount val="19"/>
                <c:pt idx="0">
                  <c:v>1</c:v>
                </c:pt>
                <c:pt idx="1">
                  <c:v>1</c:v>
                </c:pt>
                <c:pt idx="2">
                  <c:v>1</c:v>
                </c:pt>
                <c:pt idx="3">
                  <c:v>7</c:v>
                </c:pt>
                <c:pt idx="4">
                  <c:v>0</c:v>
                </c:pt>
                <c:pt idx="5">
                  <c:v>1</c:v>
                </c:pt>
                <c:pt idx="6">
                  <c:v>0</c:v>
                </c:pt>
                <c:pt idx="7">
                  <c:v>1</c:v>
                </c:pt>
                <c:pt idx="8">
                  <c:v>0</c:v>
                </c:pt>
                <c:pt idx="9">
                  <c:v>4</c:v>
                </c:pt>
                <c:pt idx="10">
                  <c:v>3</c:v>
                </c:pt>
                <c:pt idx="11">
                  <c:v>1</c:v>
                </c:pt>
                <c:pt idx="12">
                  <c:v>7</c:v>
                </c:pt>
                <c:pt idx="13">
                  <c:v>1</c:v>
                </c:pt>
                <c:pt idx="14">
                  <c:v>4</c:v>
                </c:pt>
                <c:pt idx="15">
                  <c:v>7</c:v>
                </c:pt>
                <c:pt idx="16">
                  <c:v>22</c:v>
                </c:pt>
                <c:pt idx="17">
                  <c:v>13</c:v>
                </c:pt>
                <c:pt idx="18">
                  <c:v>7</c:v>
                </c:pt>
              </c:numCache>
            </c:numRef>
          </c:yVal>
          <c:smooth val="0"/>
        </c:ser>
        <c:dLbls>
          <c:showLegendKey val="0"/>
          <c:showVal val="0"/>
          <c:showCatName val="0"/>
          <c:showSerName val="0"/>
          <c:showPercent val="0"/>
          <c:showBubbleSize val="0"/>
        </c:dLbls>
        <c:axId val="228172736"/>
        <c:axId val="228173128"/>
      </c:scatterChart>
      <c:valAx>
        <c:axId val="2281727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crossAx val="228173128"/>
        <c:crosses val="autoZero"/>
        <c:crossBetween val="midCat"/>
        <c:majorUnit val="1"/>
      </c:valAx>
      <c:valAx>
        <c:axId val="228173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crossAx val="2281727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B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s-BO" sz="1600" b="1"/>
              <a:t>covid</a:t>
            </a:r>
            <a:r>
              <a:rPr lang="es-BO" sz="1600" b="1" baseline="0"/>
              <a:t> Bolivia al 28 marzo</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s-B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B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'EJEMPLO COVID'!$I$9:$I$18</c:f>
              <c:strCache>
                <c:ptCount val="10"/>
                <c:pt idx="0">
                  <c:v>cbba</c:v>
                </c:pt>
                <c:pt idx="1">
                  <c:v>scz</c:v>
                </c:pt>
                <c:pt idx="2">
                  <c:v>or</c:v>
                </c:pt>
                <c:pt idx="3">
                  <c:v>pan</c:v>
                </c:pt>
                <c:pt idx="4">
                  <c:v>pot</c:v>
                </c:pt>
                <c:pt idx="5">
                  <c:v>sucre</c:v>
                </c:pt>
                <c:pt idx="6">
                  <c:v>la paz</c:v>
                </c:pt>
                <c:pt idx="7">
                  <c:v>tarija</c:v>
                </c:pt>
                <c:pt idx="8">
                  <c:v>beni</c:v>
                </c:pt>
                <c:pt idx="9">
                  <c:v>TOTAL</c:v>
                </c:pt>
              </c:strCache>
            </c:strRef>
          </c:cat>
          <c:val>
            <c:numRef>
              <c:f>'EJEMPLO COVID'!$J$9:$J$18</c:f>
              <c:numCache>
                <c:formatCode>General</c:formatCode>
                <c:ptCount val="10"/>
                <c:pt idx="0">
                  <c:v>14</c:v>
                </c:pt>
                <c:pt idx="1">
                  <c:v>44</c:v>
                </c:pt>
                <c:pt idx="2">
                  <c:v>8</c:v>
                </c:pt>
                <c:pt idx="3">
                  <c:v>1</c:v>
                </c:pt>
                <c:pt idx="4">
                  <c:v>3</c:v>
                </c:pt>
                <c:pt idx="5">
                  <c:v>1</c:v>
                </c:pt>
                <c:pt idx="6">
                  <c:v>10</c:v>
                </c:pt>
                <c:pt idx="7">
                  <c:v>0</c:v>
                </c:pt>
                <c:pt idx="8">
                  <c:v>0</c:v>
                </c:pt>
                <c:pt idx="9">
                  <c:v>81</c:v>
                </c:pt>
              </c:numCache>
            </c:numRef>
          </c:val>
        </c:ser>
        <c:dLbls>
          <c:showLegendKey val="0"/>
          <c:showVal val="0"/>
          <c:showCatName val="0"/>
          <c:showSerName val="0"/>
          <c:showPercent val="0"/>
          <c:showBubbleSize val="0"/>
        </c:dLbls>
        <c:gapWidth val="219"/>
        <c:overlap val="-27"/>
        <c:axId val="314016632"/>
        <c:axId val="314017024"/>
      </c:barChart>
      <c:catAx>
        <c:axId val="314016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BO"/>
          </a:p>
        </c:txPr>
        <c:crossAx val="314017024"/>
        <c:crosses val="autoZero"/>
        <c:auto val="1"/>
        <c:lblAlgn val="ctr"/>
        <c:lblOffset val="100"/>
        <c:noMultiLvlLbl val="0"/>
      </c:catAx>
      <c:valAx>
        <c:axId val="314017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crossAx val="314016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B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17</xdr:col>
      <xdr:colOff>266700</xdr:colOff>
      <xdr:row>45</xdr:row>
      <xdr:rowOff>4761</xdr:rowOff>
    </xdr:from>
    <xdr:to>
      <xdr:col>23</xdr:col>
      <xdr:colOff>672913</xdr:colOff>
      <xdr:row>62</xdr:row>
      <xdr:rowOff>90767</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254935</xdr:colOff>
      <xdr:row>29</xdr:row>
      <xdr:rowOff>53228</xdr:rowOff>
    </xdr:from>
    <xdr:to>
      <xdr:col>16</xdr:col>
      <xdr:colOff>167529</xdr:colOff>
      <xdr:row>43</xdr:row>
      <xdr:rowOff>8404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358588</xdr:colOff>
      <xdr:row>29</xdr:row>
      <xdr:rowOff>131387</xdr:rowOff>
    </xdr:from>
    <xdr:to>
      <xdr:col>22</xdr:col>
      <xdr:colOff>377638</xdr:colOff>
      <xdr:row>43</xdr:row>
      <xdr:rowOff>21292</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256615</xdr:colOff>
      <xdr:row>45</xdr:row>
      <xdr:rowOff>80122</xdr:rowOff>
    </xdr:from>
    <xdr:to>
      <xdr:col>16</xdr:col>
      <xdr:colOff>656665</xdr:colOff>
      <xdr:row>63</xdr:row>
      <xdr:rowOff>41743</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66675</xdr:colOff>
      <xdr:row>34</xdr:row>
      <xdr:rowOff>157162</xdr:rowOff>
    </xdr:from>
    <xdr:ext cx="65" cy="172227"/>
    <xdr:sp macro="" textlink="">
      <xdr:nvSpPr>
        <xdr:cNvPr id="9" name="CuadroTexto 8"/>
        <xdr:cNvSpPr txBox="1"/>
      </xdr:nvSpPr>
      <xdr:spPr>
        <a:xfrm>
          <a:off x="6315075" y="7596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BO" sz="1100"/>
        </a:p>
      </xdr:txBody>
    </xdr:sp>
    <xdr:clientData/>
  </xdr:oneCellAnchor>
  <xdr:twoCellAnchor>
    <xdr:from>
      <xdr:col>10</xdr:col>
      <xdr:colOff>582706</xdr:colOff>
      <xdr:row>7</xdr:row>
      <xdr:rowOff>34737</xdr:rowOff>
    </xdr:from>
    <xdr:to>
      <xdr:col>19</xdr:col>
      <xdr:colOff>201706</xdr:colOff>
      <xdr:row>26</xdr:row>
      <xdr:rowOff>123264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topLeftCell="A55" zoomScaleNormal="100" workbookViewId="0">
      <selection activeCell="J69" sqref="J69"/>
    </sheetView>
  </sheetViews>
  <sheetFormatPr baseColWidth="10" defaultRowHeight="15" x14ac:dyDescent="0.25"/>
  <cols>
    <col min="1" max="1" width="6.42578125" customWidth="1"/>
    <col min="2" max="2" width="7.140625" bestFit="1" customWidth="1"/>
    <col min="3" max="3" width="8.28515625" style="1" customWidth="1"/>
    <col min="4" max="4" width="10.28515625" bestFit="1" customWidth="1"/>
    <col min="5" max="5" width="10.140625" bestFit="1" customWidth="1"/>
    <col min="6" max="6" width="7.42578125" bestFit="1" customWidth="1"/>
    <col min="7" max="7" width="10.140625" bestFit="1" customWidth="1"/>
    <col min="8" max="8" width="10.28515625" customWidth="1"/>
    <col min="9" max="9" width="6.7109375" bestFit="1" customWidth="1"/>
  </cols>
  <sheetData>
    <row r="1" spans="1:18" ht="15.75" x14ac:dyDescent="0.25">
      <c r="A1" s="12" t="s">
        <v>47</v>
      </c>
      <c r="B1" s="12"/>
      <c r="C1" s="12"/>
      <c r="D1" s="12"/>
      <c r="E1" s="12"/>
      <c r="F1" s="12"/>
      <c r="G1" s="12"/>
      <c r="H1" s="12"/>
      <c r="I1" s="12"/>
      <c r="J1" s="12"/>
      <c r="K1" s="12"/>
      <c r="L1" s="12"/>
      <c r="M1" s="21"/>
      <c r="N1" s="21"/>
      <c r="O1" s="21"/>
      <c r="P1" s="21"/>
      <c r="Q1" s="21"/>
      <c r="R1" s="21"/>
    </row>
    <row r="2" spans="1:18" ht="48" customHeight="1" x14ac:dyDescent="0.25">
      <c r="A2" s="23" t="s">
        <v>50</v>
      </c>
      <c r="B2" s="23"/>
      <c r="C2" s="23"/>
      <c r="D2" s="23"/>
      <c r="E2" s="23"/>
      <c r="F2" s="23"/>
      <c r="G2" s="23"/>
      <c r="H2" s="23"/>
      <c r="I2" s="23"/>
      <c r="J2" s="23"/>
      <c r="K2" s="23"/>
      <c r="L2" s="23"/>
      <c r="M2" s="22"/>
      <c r="N2" s="22"/>
      <c r="O2" s="22"/>
      <c r="P2" s="22"/>
      <c r="Q2" s="22"/>
      <c r="R2" s="22"/>
    </row>
    <row r="3" spans="1:18" ht="59.25" customHeight="1" x14ac:dyDescent="0.25">
      <c r="A3" s="34" t="s">
        <v>54</v>
      </c>
      <c r="B3" s="34"/>
      <c r="C3" s="34"/>
      <c r="D3" s="34"/>
      <c r="E3" s="34"/>
      <c r="F3" s="34"/>
      <c r="G3" s="34"/>
      <c r="H3" s="34"/>
      <c r="I3" s="34"/>
      <c r="J3" s="34"/>
      <c r="K3" s="34"/>
      <c r="L3" s="34"/>
    </row>
    <row r="4" spans="1:18" ht="63.75" customHeight="1" x14ac:dyDescent="0.25">
      <c r="A4" s="34" t="s">
        <v>55</v>
      </c>
      <c r="B4" s="34"/>
      <c r="C4" s="34"/>
      <c r="D4" s="34"/>
      <c r="E4" s="34"/>
      <c r="F4" s="34"/>
      <c r="G4" s="34"/>
      <c r="H4" s="34"/>
      <c r="I4" s="34"/>
      <c r="J4" s="34"/>
      <c r="K4" s="34"/>
      <c r="L4" s="34"/>
    </row>
    <row r="5" spans="1:18" ht="30" customHeight="1" x14ac:dyDescent="0.25">
      <c r="A5" s="34" t="s">
        <v>56</v>
      </c>
      <c r="B5" s="34"/>
      <c r="C5" s="34"/>
      <c r="D5" s="34"/>
      <c r="E5" s="34"/>
      <c r="F5" s="34"/>
      <c r="G5" s="34"/>
      <c r="H5" s="34"/>
      <c r="I5" s="34"/>
      <c r="J5" s="34"/>
      <c r="K5" s="34"/>
      <c r="L5" s="34"/>
    </row>
    <row r="6" spans="1:18" x14ac:dyDescent="0.25">
      <c r="A6" s="45"/>
      <c r="B6" s="45"/>
      <c r="C6" s="45"/>
      <c r="D6" s="45"/>
      <c r="E6" s="45"/>
      <c r="F6" s="45"/>
      <c r="G6" s="45"/>
      <c r="H6" s="45"/>
      <c r="I6" s="45"/>
      <c r="J6" s="45"/>
      <c r="K6" s="45"/>
      <c r="L6" s="45"/>
    </row>
    <row r="7" spans="1:18" ht="15.75" thickBot="1" x14ac:dyDescent="0.3">
      <c r="D7" s="7" t="s">
        <v>51</v>
      </c>
      <c r="J7" s="7" t="s">
        <v>52</v>
      </c>
      <c r="N7" s="7" t="s">
        <v>53</v>
      </c>
    </row>
    <row r="8" spans="1:18" ht="15.75" thickBot="1" x14ac:dyDescent="0.3">
      <c r="A8" s="13" t="s">
        <v>0</v>
      </c>
      <c r="B8" s="35" t="s">
        <v>8</v>
      </c>
      <c r="C8" s="39" t="s">
        <v>0</v>
      </c>
      <c r="D8" s="40" t="s">
        <v>1</v>
      </c>
      <c r="E8" s="37" t="s">
        <v>2</v>
      </c>
      <c r="F8" s="24" t="s">
        <v>8</v>
      </c>
      <c r="G8" s="24" t="s">
        <v>2</v>
      </c>
      <c r="H8" s="8"/>
      <c r="I8" s="16" t="s">
        <v>48</v>
      </c>
      <c r="J8" s="17" t="s">
        <v>49</v>
      </c>
    </row>
    <row r="9" spans="1:18" x14ac:dyDescent="0.25">
      <c r="A9" s="14">
        <v>1</v>
      </c>
      <c r="B9" s="36">
        <v>43900</v>
      </c>
      <c r="C9" s="41">
        <v>1</v>
      </c>
      <c r="D9" s="42">
        <v>1</v>
      </c>
      <c r="E9" s="38">
        <v>1</v>
      </c>
      <c r="F9" s="25">
        <v>43900</v>
      </c>
      <c r="G9" s="26">
        <v>1</v>
      </c>
      <c r="I9" s="15" t="s">
        <v>46</v>
      </c>
      <c r="J9" s="15">
        <v>14</v>
      </c>
    </row>
    <row r="10" spans="1:18" x14ac:dyDescent="0.25">
      <c r="A10" s="14">
        <v>2</v>
      </c>
      <c r="B10" s="36">
        <v>43901</v>
      </c>
      <c r="C10" s="41">
        <v>2</v>
      </c>
      <c r="D10" s="42">
        <f t="shared" ref="D10:D26" si="0">E10-E9</f>
        <v>1</v>
      </c>
      <c r="E10" s="38">
        <v>2</v>
      </c>
      <c r="F10" s="25">
        <v>43901</v>
      </c>
      <c r="G10" s="26">
        <v>2</v>
      </c>
      <c r="I10" s="14" t="s">
        <v>3</v>
      </c>
      <c r="J10" s="14">
        <v>44</v>
      </c>
    </row>
    <row r="11" spans="1:18" x14ac:dyDescent="0.25">
      <c r="A11" s="14">
        <v>3</v>
      </c>
      <c r="B11" s="36">
        <v>43902</v>
      </c>
      <c r="C11" s="41">
        <v>3</v>
      </c>
      <c r="D11" s="42">
        <f t="shared" si="0"/>
        <v>1</v>
      </c>
      <c r="E11" s="38">
        <v>3</v>
      </c>
      <c r="F11" s="25">
        <v>43902</v>
      </c>
      <c r="G11" s="26">
        <v>3</v>
      </c>
      <c r="I11" s="14" t="s">
        <v>4</v>
      </c>
      <c r="J11" s="14">
        <v>8</v>
      </c>
    </row>
    <row r="12" spans="1:18" x14ac:dyDescent="0.25">
      <c r="A12" s="14">
        <v>4</v>
      </c>
      <c r="B12" s="36">
        <v>43903</v>
      </c>
      <c r="C12" s="41">
        <v>4</v>
      </c>
      <c r="D12" s="42">
        <f t="shared" si="0"/>
        <v>7</v>
      </c>
      <c r="E12" s="38">
        <v>10</v>
      </c>
      <c r="F12" s="25">
        <v>43903</v>
      </c>
      <c r="G12" s="26">
        <v>10</v>
      </c>
      <c r="I12" s="14" t="s">
        <v>5</v>
      </c>
      <c r="J12" s="14">
        <v>1</v>
      </c>
    </row>
    <row r="13" spans="1:18" x14ac:dyDescent="0.25">
      <c r="A13" s="14">
        <v>5</v>
      </c>
      <c r="B13" s="36">
        <v>43904</v>
      </c>
      <c r="C13" s="41">
        <v>5</v>
      </c>
      <c r="D13" s="42">
        <f t="shared" si="0"/>
        <v>0</v>
      </c>
      <c r="E13" s="38">
        <v>10</v>
      </c>
      <c r="F13" s="25">
        <v>43904</v>
      </c>
      <c r="G13" s="26">
        <v>10</v>
      </c>
      <c r="I13" s="14" t="s">
        <v>6</v>
      </c>
      <c r="J13" s="14">
        <v>3</v>
      </c>
    </row>
    <row r="14" spans="1:18" x14ac:dyDescent="0.25">
      <c r="A14" s="14">
        <v>6</v>
      </c>
      <c r="B14" s="36">
        <v>43905</v>
      </c>
      <c r="C14" s="41">
        <v>6</v>
      </c>
      <c r="D14" s="42">
        <f t="shared" si="0"/>
        <v>1</v>
      </c>
      <c r="E14" s="38">
        <v>11</v>
      </c>
      <c r="F14" s="25">
        <v>43905</v>
      </c>
      <c r="G14" s="26">
        <v>11</v>
      </c>
      <c r="I14" s="14" t="s">
        <v>43</v>
      </c>
      <c r="J14" s="14">
        <v>1</v>
      </c>
    </row>
    <row r="15" spans="1:18" x14ac:dyDescent="0.25">
      <c r="A15" s="14">
        <v>7</v>
      </c>
      <c r="B15" s="36">
        <v>43906</v>
      </c>
      <c r="C15" s="41">
        <v>7</v>
      </c>
      <c r="D15" s="42">
        <f t="shared" si="0"/>
        <v>0</v>
      </c>
      <c r="E15" s="38">
        <v>11</v>
      </c>
      <c r="F15" s="25">
        <v>43906</v>
      </c>
      <c r="G15" s="26">
        <v>11</v>
      </c>
      <c r="I15" s="14" t="s">
        <v>44</v>
      </c>
      <c r="J15" s="14">
        <v>10</v>
      </c>
    </row>
    <row r="16" spans="1:18" x14ac:dyDescent="0.25">
      <c r="A16" s="14">
        <v>8</v>
      </c>
      <c r="B16" s="36">
        <v>43907</v>
      </c>
      <c r="C16" s="41">
        <v>8</v>
      </c>
      <c r="D16" s="42">
        <f t="shared" si="0"/>
        <v>1</v>
      </c>
      <c r="E16" s="38">
        <v>12</v>
      </c>
      <c r="F16" s="25">
        <v>43907</v>
      </c>
      <c r="G16" s="26">
        <v>12</v>
      </c>
      <c r="I16" s="14" t="s">
        <v>45</v>
      </c>
      <c r="J16" s="14">
        <v>0</v>
      </c>
    </row>
    <row r="17" spans="1:20" ht="15.75" thickBot="1" x14ac:dyDescent="0.3">
      <c r="A17" s="14">
        <v>9</v>
      </c>
      <c r="B17" s="36">
        <v>43908</v>
      </c>
      <c r="C17" s="41">
        <v>9</v>
      </c>
      <c r="D17" s="42">
        <f t="shared" si="0"/>
        <v>0</v>
      </c>
      <c r="E17" s="38">
        <v>12</v>
      </c>
      <c r="F17" s="25">
        <v>43908</v>
      </c>
      <c r="G17" s="26">
        <v>12</v>
      </c>
      <c r="I17" s="18" t="s">
        <v>7</v>
      </c>
      <c r="J17" s="18">
        <v>0</v>
      </c>
    </row>
    <row r="18" spans="1:20" ht="15.75" thickBot="1" x14ac:dyDescent="0.3">
      <c r="A18" s="14">
        <v>10</v>
      </c>
      <c r="B18" s="36">
        <v>43909</v>
      </c>
      <c r="C18" s="41">
        <v>10</v>
      </c>
      <c r="D18" s="42">
        <f t="shared" si="0"/>
        <v>4</v>
      </c>
      <c r="E18" s="38">
        <v>16</v>
      </c>
      <c r="F18" s="25">
        <v>43909</v>
      </c>
      <c r="G18" s="26">
        <v>16</v>
      </c>
      <c r="I18" s="19" t="s">
        <v>41</v>
      </c>
      <c r="J18" s="20">
        <f>SUM(J8:J17)</f>
        <v>81</v>
      </c>
    </row>
    <row r="19" spans="1:20" x14ac:dyDescent="0.25">
      <c r="A19" s="14">
        <v>11</v>
      </c>
      <c r="B19" s="36">
        <v>43910</v>
      </c>
      <c r="C19" s="41">
        <v>11</v>
      </c>
      <c r="D19" s="42">
        <f t="shared" si="0"/>
        <v>3</v>
      </c>
      <c r="E19" s="38">
        <v>19</v>
      </c>
      <c r="F19" s="25">
        <v>43910</v>
      </c>
      <c r="G19" s="26">
        <v>19</v>
      </c>
    </row>
    <row r="20" spans="1:20" x14ac:dyDescent="0.25">
      <c r="A20" s="14">
        <v>12</v>
      </c>
      <c r="B20" s="36">
        <v>43911</v>
      </c>
      <c r="C20" s="41">
        <v>12</v>
      </c>
      <c r="D20" s="42">
        <f t="shared" si="0"/>
        <v>1</v>
      </c>
      <c r="E20" s="38">
        <v>20</v>
      </c>
      <c r="F20" s="25">
        <v>43911</v>
      </c>
      <c r="G20" s="26">
        <v>20</v>
      </c>
    </row>
    <row r="21" spans="1:20" x14ac:dyDescent="0.25">
      <c r="A21" s="14">
        <v>13</v>
      </c>
      <c r="B21" s="36">
        <v>43912</v>
      </c>
      <c r="C21" s="41">
        <v>13</v>
      </c>
      <c r="D21" s="42">
        <f t="shared" si="0"/>
        <v>7</v>
      </c>
      <c r="E21" s="38">
        <v>27</v>
      </c>
      <c r="F21" s="25">
        <v>43912</v>
      </c>
      <c r="G21" s="26">
        <v>27</v>
      </c>
    </row>
    <row r="22" spans="1:20" x14ac:dyDescent="0.25">
      <c r="A22" s="14">
        <v>14</v>
      </c>
      <c r="B22" s="36">
        <v>43913</v>
      </c>
      <c r="C22" s="41">
        <v>14</v>
      </c>
      <c r="D22" s="42">
        <f t="shared" si="0"/>
        <v>1</v>
      </c>
      <c r="E22" s="38">
        <v>28</v>
      </c>
      <c r="F22" s="25">
        <v>43913</v>
      </c>
      <c r="G22" s="26">
        <v>28</v>
      </c>
    </row>
    <row r="23" spans="1:20" x14ac:dyDescent="0.25">
      <c r="A23" s="14">
        <v>15</v>
      </c>
      <c r="B23" s="36">
        <v>43914</v>
      </c>
      <c r="C23" s="41">
        <v>15</v>
      </c>
      <c r="D23" s="42">
        <f t="shared" si="0"/>
        <v>4</v>
      </c>
      <c r="E23" s="38">
        <v>32</v>
      </c>
      <c r="F23" s="25">
        <v>43914</v>
      </c>
      <c r="G23" s="26">
        <v>32</v>
      </c>
    </row>
    <row r="24" spans="1:20" x14ac:dyDescent="0.25">
      <c r="A24" s="14">
        <v>16</v>
      </c>
      <c r="B24" s="36">
        <v>43915</v>
      </c>
      <c r="C24" s="41">
        <v>16</v>
      </c>
      <c r="D24" s="42">
        <f t="shared" si="0"/>
        <v>7</v>
      </c>
      <c r="E24" s="38">
        <v>39</v>
      </c>
      <c r="F24" s="25">
        <v>43915</v>
      </c>
      <c r="G24" s="26">
        <v>39</v>
      </c>
    </row>
    <row r="25" spans="1:20" x14ac:dyDescent="0.25">
      <c r="A25" s="14">
        <v>17</v>
      </c>
      <c r="B25" s="36">
        <v>43916</v>
      </c>
      <c r="C25" s="41">
        <v>17</v>
      </c>
      <c r="D25" s="42">
        <f t="shared" si="0"/>
        <v>22</v>
      </c>
      <c r="E25" s="38">
        <v>61</v>
      </c>
      <c r="F25" s="25">
        <v>43916</v>
      </c>
      <c r="G25" s="26">
        <v>61</v>
      </c>
    </row>
    <row r="26" spans="1:20" x14ac:dyDescent="0.25">
      <c r="A26" s="14">
        <v>18</v>
      </c>
      <c r="B26" s="36">
        <v>43917</v>
      </c>
      <c r="C26" s="41">
        <v>18</v>
      </c>
      <c r="D26" s="42">
        <f t="shared" si="0"/>
        <v>13</v>
      </c>
      <c r="E26" s="38">
        <v>74</v>
      </c>
      <c r="F26" s="25">
        <v>43917</v>
      </c>
      <c r="G26" s="26">
        <v>74</v>
      </c>
    </row>
    <row r="27" spans="1:20" x14ac:dyDescent="0.25">
      <c r="A27" s="14">
        <v>19</v>
      </c>
      <c r="B27" s="36">
        <v>43918</v>
      </c>
      <c r="C27" s="41">
        <v>19</v>
      </c>
      <c r="D27" s="42">
        <v>7</v>
      </c>
      <c r="E27" s="38">
        <v>81</v>
      </c>
      <c r="F27" s="25">
        <v>43918</v>
      </c>
      <c r="G27" s="26">
        <v>81</v>
      </c>
    </row>
    <row r="28" spans="1:20" ht="15.75" thickBot="1" x14ac:dyDescent="0.3">
      <c r="C28" s="43"/>
      <c r="D28" s="44"/>
      <c r="G28" s="1"/>
    </row>
    <row r="29" spans="1:20" ht="15.75" thickBot="1" x14ac:dyDescent="0.3">
      <c r="E29" s="7" t="s">
        <v>52</v>
      </c>
      <c r="N29" s="7" t="s">
        <v>57</v>
      </c>
      <c r="T29" s="7" t="s">
        <v>58</v>
      </c>
    </row>
    <row r="30" spans="1:20" ht="30.75" thickBot="1" x14ac:dyDescent="0.3">
      <c r="B30" s="7"/>
      <c r="C30" s="2"/>
      <c r="D30" s="7"/>
      <c r="E30" s="7"/>
      <c r="F30" s="7"/>
      <c r="G30" s="7"/>
      <c r="H30" s="6" t="s">
        <v>40</v>
      </c>
      <c r="I30" s="3" t="s">
        <v>41</v>
      </c>
      <c r="J30" s="9" t="s">
        <v>42</v>
      </c>
    </row>
    <row r="31" spans="1:20" ht="15.75" x14ac:dyDescent="0.25">
      <c r="A31">
        <v>0</v>
      </c>
      <c r="B31" s="29" t="s">
        <v>9</v>
      </c>
      <c r="C31" s="30">
        <v>7.0099999999999996E-2</v>
      </c>
      <c r="D31" s="31">
        <f>20^2</f>
        <v>400</v>
      </c>
      <c r="E31" s="32">
        <v>-0.80379999999999996</v>
      </c>
      <c r="F31" s="32">
        <v>20</v>
      </c>
      <c r="G31" s="33">
        <v>3.1878000000000002</v>
      </c>
      <c r="H31" s="27">
        <f>(C31*D30-E31*F31+G31)</f>
        <v>19.2638</v>
      </c>
      <c r="I31" s="4">
        <f>81+H31</f>
        <v>100.2638</v>
      </c>
      <c r="J31" s="10">
        <v>43919</v>
      </c>
    </row>
    <row r="32" spans="1:20" ht="15.75" x14ac:dyDescent="0.25">
      <c r="A32">
        <v>1</v>
      </c>
      <c r="B32" s="29" t="s">
        <v>10</v>
      </c>
      <c r="C32" s="30">
        <v>7.0099999999999996E-2</v>
      </c>
      <c r="D32" s="31">
        <f>(20+A32)^2</f>
        <v>441</v>
      </c>
      <c r="E32" s="32">
        <v>-0.80379999999999996</v>
      </c>
      <c r="F32" s="32">
        <f>F31+A32</f>
        <v>21</v>
      </c>
      <c r="G32" s="33">
        <v>3.1878000000000002</v>
      </c>
      <c r="H32" s="27">
        <f t="shared" ref="H32:H61" si="1">(C32*D31-E32*F32+G32)</f>
        <v>48.107599999999998</v>
      </c>
      <c r="I32" s="4">
        <f>I31+H32</f>
        <v>148.37139999999999</v>
      </c>
      <c r="J32" s="10">
        <v>43920</v>
      </c>
    </row>
    <row r="33" spans="1:21" ht="15.75" x14ac:dyDescent="0.25">
      <c r="A33">
        <v>2</v>
      </c>
      <c r="B33" s="29" t="s">
        <v>11</v>
      </c>
      <c r="C33" s="30">
        <v>7.0099999999999996E-2</v>
      </c>
      <c r="D33" s="31">
        <f>(20+A33)^2</f>
        <v>484</v>
      </c>
      <c r="E33" s="32">
        <v>-0.80379999999999996</v>
      </c>
      <c r="F33" s="32">
        <f t="shared" ref="F33:F61" si="2">F32+A33</f>
        <v>23</v>
      </c>
      <c r="G33" s="33">
        <v>3.1878000000000002</v>
      </c>
      <c r="H33" s="27">
        <f t="shared" si="1"/>
        <v>52.589300000000001</v>
      </c>
      <c r="I33" s="4">
        <f t="shared" ref="I33:I61" si="3">I32+H33</f>
        <v>200.9607</v>
      </c>
      <c r="J33" s="10">
        <v>43921</v>
      </c>
    </row>
    <row r="34" spans="1:21" ht="15.75" x14ac:dyDescent="0.25">
      <c r="A34">
        <v>3</v>
      </c>
      <c r="B34" s="29" t="s">
        <v>12</v>
      </c>
      <c r="C34" s="30">
        <v>7.0099999999999996E-2</v>
      </c>
      <c r="D34" s="31">
        <f t="shared" ref="D34:D61" si="4">(20+A34)^2</f>
        <v>529</v>
      </c>
      <c r="E34" s="32">
        <v>-0.80379999999999996</v>
      </c>
      <c r="F34" s="32">
        <f t="shared" si="2"/>
        <v>26</v>
      </c>
      <c r="G34" s="33">
        <v>3.1878000000000002</v>
      </c>
      <c r="H34" s="27">
        <f t="shared" si="1"/>
        <v>58.014999999999993</v>
      </c>
      <c r="I34" s="4">
        <f t="shared" si="3"/>
        <v>258.97570000000002</v>
      </c>
      <c r="J34" s="10">
        <v>43922</v>
      </c>
    </row>
    <row r="35" spans="1:21" ht="15.75" x14ac:dyDescent="0.25">
      <c r="A35">
        <v>4</v>
      </c>
      <c r="B35" s="29" t="s">
        <v>13</v>
      </c>
      <c r="C35" s="30">
        <v>7.0099999999999996E-2</v>
      </c>
      <c r="D35" s="31">
        <f t="shared" si="4"/>
        <v>576</v>
      </c>
      <c r="E35" s="32">
        <v>-0.80379999999999996</v>
      </c>
      <c r="F35" s="32">
        <f t="shared" si="2"/>
        <v>30</v>
      </c>
      <c r="G35" s="33">
        <v>3.1878000000000002</v>
      </c>
      <c r="H35" s="27">
        <f t="shared" si="1"/>
        <v>64.384699999999995</v>
      </c>
      <c r="I35" s="4">
        <f t="shared" si="3"/>
        <v>323.36040000000003</v>
      </c>
      <c r="J35" s="10">
        <v>43923</v>
      </c>
    </row>
    <row r="36" spans="1:21" ht="15.75" x14ac:dyDescent="0.25">
      <c r="A36">
        <v>5</v>
      </c>
      <c r="B36" s="29" t="s">
        <v>14</v>
      </c>
      <c r="C36" s="30">
        <v>7.0099999999999996E-2</v>
      </c>
      <c r="D36" s="31">
        <f t="shared" si="4"/>
        <v>625</v>
      </c>
      <c r="E36" s="32">
        <v>-0.80379999999999996</v>
      </c>
      <c r="F36" s="32">
        <f t="shared" si="2"/>
        <v>35</v>
      </c>
      <c r="G36" s="33">
        <v>3.1878000000000002</v>
      </c>
      <c r="H36" s="27">
        <f t="shared" si="1"/>
        <v>71.698399999999992</v>
      </c>
      <c r="I36" s="4">
        <f t="shared" si="3"/>
        <v>395.05880000000002</v>
      </c>
      <c r="J36" s="10">
        <v>43924</v>
      </c>
    </row>
    <row r="37" spans="1:21" ht="15.75" x14ac:dyDescent="0.25">
      <c r="A37">
        <v>6</v>
      </c>
      <c r="B37" s="29" t="s">
        <v>15</v>
      </c>
      <c r="C37" s="30">
        <v>7.0099999999999996E-2</v>
      </c>
      <c r="D37" s="31">
        <f t="shared" si="4"/>
        <v>676</v>
      </c>
      <c r="E37" s="32">
        <v>-0.80379999999999996</v>
      </c>
      <c r="F37" s="32">
        <f t="shared" si="2"/>
        <v>41</v>
      </c>
      <c r="G37" s="33">
        <v>3.1878000000000002</v>
      </c>
      <c r="H37" s="27">
        <f t="shared" si="1"/>
        <v>79.956099999999992</v>
      </c>
      <c r="I37" s="4">
        <f t="shared" si="3"/>
        <v>475.01490000000001</v>
      </c>
      <c r="J37" s="10">
        <v>43925</v>
      </c>
    </row>
    <row r="38" spans="1:21" ht="15.75" x14ac:dyDescent="0.25">
      <c r="A38">
        <v>7</v>
      </c>
      <c r="B38" s="29" t="s">
        <v>16</v>
      </c>
      <c r="C38" s="30">
        <v>7.0099999999999996E-2</v>
      </c>
      <c r="D38" s="31">
        <f t="shared" si="4"/>
        <v>729</v>
      </c>
      <c r="E38" s="32">
        <v>-0.80379999999999996</v>
      </c>
      <c r="F38" s="32">
        <f t="shared" si="2"/>
        <v>48</v>
      </c>
      <c r="G38" s="33">
        <v>3.1878000000000002</v>
      </c>
      <c r="H38" s="27">
        <f t="shared" si="1"/>
        <v>89.157799999999995</v>
      </c>
      <c r="I38" s="4">
        <f t="shared" si="3"/>
        <v>564.17269999999996</v>
      </c>
      <c r="J38" s="10">
        <v>43926</v>
      </c>
    </row>
    <row r="39" spans="1:21" ht="15.75" x14ac:dyDescent="0.25">
      <c r="A39">
        <v>8</v>
      </c>
      <c r="B39" s="29" t="s">
        <v>17</v>
      </c>
      <c r="C39" s="30">
        <v>7.0099999999999996E-2</v>
      </c>
      <c r="D39" s="31">
        <f t="shared" si="4"/>
        <v>784</v>
      </c>
      <c r="E39" s="32">
        <v>-0.80379999999999996</v>
      </c>
      <c r="F39" s="32">
        <f t="shared" si="2"/>
        <v>56</v>
      </c>
      <c r="G39" s="33">
        <v>3.1878000000000002</v>
      </c>
      <c r="H39" s="47">
        <f t="shared" si="1"/>
        <v>99.3035</v>
      </c>
      <c r="I39" s="48">
        <f t="shared" si="3"/>
        <v>663.47619999999995</v>
      </c>
      <c r="J39" s="46">
        <v>43927</v>
      </c>
    </row>
    <row r="40" spans="1:21" ht="15.75" x14ac:dyDescent="0.25">
      <c r="A40">
        <v>9</v>
      </c>
      <c r="B40" s="29" t="s">
        <v>18</v>
      </c>
      <c r="C40" s="30">
        <v>7.0099999999999996E-2</v>
      </c>
      <c r="D40" s="31">
        <f t="shared" si="4"/>
        <v>841</v>
      </c>
      <c r="E40" s="32">
        <v>-0.80379999999999996</v>
      </c>
      <c r="F40" s="32">
        <f t="shared" si="2"/>
        <v>65</v>
      </c>
      <c r="G40" s="33">
        <v>3.1878000000000002</v>
      </c>
      <c r="H40" s="27">
        <f t="shared" si="1"/>
        <v>110.39319999999999</v>
      </c>
      <c r="I40" s="4">
        <f t="shared" si="3"/>
        <v>773.86939999999993</v>
      </c>
      <c r="J40" s="10">
        <v>43928</v>
      </c>
    </row>
    <row r="41" spans="1:21" ht="15.75" x14ac:dyDescent="0.25">
      <c r="A41">
        <v>10</v>
      </c>
      <c r="B41" s="29" t="s">
        <v>19</v>
      </c>
      <c r="C41" s="30">
        <v>7.0099999999999996E-2</v>
      </c>
      <c r="D41" s="31">
        <f t="shared" si="4"/>
        <v>900</v>
      </c>
      <c r="E41" s="32">
        <v>-0.80379999999999996</v>
      </c>
      <c r="F41" s="32">
        <f t="shared" si="2"/>
        <v>75</v>
      </c>
      <c r="G41" s="33">
        <v>3.1878000000000002</v>
      </c>
      <c r="H41" s="27">
        <f t="shared" si="1"/>
        <v>122.42689999999999</v>
      </c>
      <c r="I41" s="4">
        <f t="shared" si="3"/>
        <v>896.29629999999997</v>
      </c>
      <c r="J41" s="10">
        <v>43929</v>
      </c>
    </row>
    <row r="42" spans="1:21" ht="15.75" x14ac:dyDescent="0.25">
      <c r="A42">
        <v>11</v>
      </c>
      <c r="B42" s="29" t="s">
        <v>20</v>
      </c>
      <c r="C42" s="30">
        <v>7.0099999999999996E-2</v>
      </c>
      <c r="D42" s="31">
        <f t="shared" si="4"/>
        <v>961</v>
      </c>
      <c r="E42" s="32">
        <v>-0.80379999999999996</v>
      </c>
      <c r="F42" s="32">
        <f t="shared" si="2"/>
        <v>86</v>
      </c>
      <c r="G42" s="33">
        <v>3.1878000000000002</v>
      </c>
      <c r="H42" s="27">
        <f t="shared" si="1"/>
        <v>135.40460000000002</v>
      </c>
      <c r="I42" s="4">
        <f t="shared" si="3"/>
        <v>1031.7009</v>
      </c>
      <c r="J42" s="10">
        <v>43930</v>
      </c>
    </row>
    <row r="43" spans="1:21" ht="15.75" x14ac:dyDescent="0.25">
      <c r="A43">
        <v>12</v>
      </c>
      <c r="B43" s="29" t="s">
        <v>21</v>
      </c>
      <c r="C43" s="30">
        <v>7.0099999999999996E-2</v>
      </c>
      <c r="D43" s="31">
        <f t="shared" si="4"/>
        <v>1024</v>
      </c>
      <c r="E43" s="32">
        <v>-0.80379999999999996</v>
      </c>
      <c r="F43" s="32">
        <f t="shared" si="2"/>
        <v>98</v>
      </c>
      <c r="G43" s="33">
        <v>3.1878000000000002</v>
      </c>
      <c r="H43" s="27">
        <f t="shared" si="1"/>
        <v>149.32629999999997</v>
      </c>
      <c r="I43" s="4">
        <f t="shared" si="3"/>
        <v>1181.0272</v>
      </c>
      <c r="J43" s="10">
        <v>43931</v>
      </c>
    </row>
    <row r="44" spans="1:21" ht="15.75" x14ac:dyDescent="0.25">
      <c r="A44">
        <v>13</v>
      </c>
      <c r="B44" s="29" t="s">
        <v>22</v>
      </c>
      <c r="C44" s="30">
        <v>7.0099999999999996E-2</v>
      </c>
      <c r="D44" s="31">
        <f t="shared" si="4"/>
        <v>1089</v>
      </c>
      <c r="E44" s="32">
        <v>-0.80379999999999996</v>
      </c>
      <c r="F44" s="32">
        <f t="shared" si="2"/>
        <v>111</v>
      </c>
      <c r="G44" s="33">
        <v>3.1878000000000002</v>
      </c>
      <c r="H44" s="27">
        <f t="shared" si="1"/>
        <v>164.19200000000001</v>
      </c>
      <c r="I44" s="4">
        <f t="shared" si="3"/>
        <v>1345.2192</v>
      </c>
      <c r="J44" s="10">
        <v>43932</v>
      </c>
    </row>
    <row r="45" spans="1:21" ht="15.75" x14ac:dyDescent="0.25">
      <c r="A45">
        <v>14</v>
      </c>
      <c r="B45" s="29" t="s">
        <v>23</v>
      </c>
      <c r="C45" s="30">
        <v>7.0099999999999996E-2</v>
      </c>
      <c r="D45" s="31">
        <f t="shared" si="4"/>
        <v>1156</v>
      </c>
      <c r="E45" s="32">
        <v>-0.80379999999999996</v>
      </c>
      <c r="F45" s="32">
        <f t="shared" si="2"/>
        <v>125</v>
      </c>
      <c r="G45" s="33">
        <v>3.1878000000000002</v>
      </c>
      <c r="H45" s="27">
        <f t="shared" si="1"/>
        <v>180.0017</v>
      </c>
      <c r="I45" s="4">
        <f t="shared" si="3"/>
        <v>1525.2209</v>
      </c>
      <c r="J45" s="10">
        <v>43933</v>
      </c>
      <c r="N45" t="s">
        <v>58</v>
      </c>
      <c r="U45" t="s">
        <v>59</v>
      </c>
    </row>
    <row r="46" spans="1:21" ht="15.75" x14ac:dyDescent="0.25">
      <c r="A46">
        <v>15</v>
      </c>
      <c r="B46" s="29" t="s">
        <v>24</v>
      </c>
      <c r="C46" s="30">
        <v>7.0099999999999996E-2</v>
      </c>
      <c r="D46" s="31">
        <f t="shared" si="4"/>
        <v>1225</v>
      </c>
      <c r="E46" s="32">
        <v>-0.80379999999999996</v>
      </c>
      <c r="F46" s="32">
        <f t="shared" si="2"/>
        <v>140</v>
      </c>
      <c r="G46" s="33">
        <v>3.1878000000000002</v>
      </c>
      <c r="H46" s="27">
        <f t="shared" si="1"/>
        <v>196.75539999999998</v>
      </c>
      <c r="I46" s="4">
        <f t="shared" si="3"/>
        <v>1721.9763</v>
      </c>
      <c r="J46" s="10">
        <v>43934</v>
      </c>
    </row>
    <row r="47" spans="1:21" ht="15.75" x14ac:dyDescent="0.25">
      <c r="A47">
        <v>16</v>
      </c>
      <c r="B47" s="29" t="s">
        <v>25</v>
      </c>
      <c r="C47" s="30">
        <v>7.0099999999999996E-2</v>
      </c>
      <c r="D47" s="31">
        <f t="shared" si="4"/>
        <v>1296</v>
      </c>
      <c r="E47" s="32">
        <v>-0.80379999999999996</v>
      </c>
      <c r="F47" s="32">
        <f t="shared" si="2"/>
        <v>156</v>
      </c>
      <c r="G47" s="33">
        <v>3.1878000000000002</v>
      </c>
      <c r="H47" s="27">
        <f t="shared" si="1"/>
        <v>214.45309999999998</v>
      </c>
      <c r="I47" s="4">
        <f t="shared" si="3"/>
        <v>1936.4294</v>
      </c>
      <c r="J47" s="10">
        <v>43935</v>
      </c>
    </row>
    <row r="48" spans="1:21" ht="15.75" x14ac:dyDescent="0.25">
      <c r="A48">
        <v>17</v>
      </c>
      <c r="B48" s="29" t="s">
        <v>26</v>
      </c>
      <c r="C48" s="30">
        <v>7.0099999999999996E-2</v>
      </c>
      <c r="D48" s="31">
        <f t="shared" si="4"/>
        <v>1369</v>
      </c>
      <c r="E48" s="32">
        <v>-0.80379999999999996</v>
      </c>
      <c r="F48" s="32">
        <f t="shared" si="2"/>
        <v>173</v>
      </c>
      <c r="G48" s="33">
        <v>3.1878000000000002</v>
      </c>
      <c r="H48" s="27">
        <f t="shared" si="1"/>
        <v>233.09479999999999</v>
      </c>
      <c r="I48" s="4">
        <f t="shared" si="3"/>
        <v>2169.5241999999998</v>
      </c>
      <c r="J48" s="10">
        <v>43936</v>
      </c>
    </row>
    <row r="49" spans="1:10" ht="15.75" x14ac:dyDescent="0.25">
      <c r="A49">
        <v>18</v>
      </c>
      <c r="B49" s="29" t="s">
        <v>27</v>
      </c>
      <c r="C49" s="30">
        <v>7.0099999999999996E-2</v>
      </c>
      <c r="D49" s="31">
        <f t="shared" si="4"/>
        <v>1444</v>
      </c>
      <c r="E49" s="32">
        <v>-0.80379999999999996</v>
      </c>
      <c r="F49" s="32">
        <f t="shared" si="2"/>
        <v>191</v>
      </c>
      <c r="G49" s="33">
        <v>3.1878000000000002</v>
      </c>
      <c r="H49" s="27">
        <f t="shared" si="1"/>
        <v>252.68050000000002</v>
      </c>
      <c r="I49" s="4">
        <f t="shared" si="3"/>
        <v>2422.2046999999998</v>
      </c>
      <c r="J49" s="10">
        <v>43937</v>
      </c>
    </row>
    <row r="50" spans="1:10" ht="15.75" x14ac:dyDescent="0.25">
      <c r="A50">
        <v>19</v>
      </c>
      <c r="B50" s="29" t="s">
        <v>28</v>
      </c>
      <c r="C50" s="30">
        <v>7.0099999999999996E-2</v>
      </c>
      <c r="D50" s="31">
        <f t="shared" si="4"/>
        <v>1521</v>
      </c>
      <c r="E50" s="32">
        <v>-0.80379999999999996</v>
      </c>
      <c r="F50" s="32">
        <f t="shared" si="2"/>
        <v>210</v>
      </c>
      <c r="G50" s="33">
        <v>3.1878000000000002</v>
      </c>
      <c r="H50" s="27">
        <f t="shared" si="1"/>
        <v>273.21019999999999</v>
      </c>
      <c r="I50" s="4">
        <f t="shared" si="3"/>
        <v>2695.4148999999998</v>
      </c>
      <c r="J50" s="10">
        <v>43938</v>
      </c>
    </row>
    <row r="51" spans="1:10" ht="15.75" x14ac:dyDescent="0.25">
      <c r="A51">
        <v>20</v>
      </c>
      <c r="B51" s="29" t="s">
        <v>29</v>
      </c>
      <c r="C51" s="30">
        <v>7.0099999999999996E-2</v>
      </c>
      <c r="D51" s="31">
        <f t="shared" si="4"/>
        <v>1600</v>
      </c>
      <c r="E51" s="32">
        <v>-0.80379999999999996</v>
      </c>
      <c r="F51" s="32">
        <f t="shared" si="2"/>
        <v>230</v>
      </c>
      <c r="G51" s="33">
        <v>3.1878000000000002</v>
      </c>
      <c r="H51" s="27">
        <f t="shared" si="1"/>
        <v>294.68389999999994</v>
      </c>
      <c r="I51" s="4">
        <f t="shared" si="3"/>
        <v>2990.0987999999998</v>
      </c>
      <c r="J51" s="10">
        <v>43939</v>
      </c>
    </row>
    <row r="52" spans="1:10" ht="15.75" x14ac:dyDescent="0.25">
      <c r="A52">
        <v>21</v>
      </c>
      <c r="B52" s="29" t="s">
        <v>30</v>
      </c>
      <c r="C52" s="30">
        <v>7.0099999999999996E-2</v>
      </c>
      <c r="D52" s="31">
        <f t="shared" si="4"/>
        <v>1681</v>
      </c>
      <c r="E52" s="32">
        <v>-0.80379999999999996</v>
      </c>
      <c r="F52" s="32">
        <f t="shared" si="2"/>
        <v>251</v>
      </c>
      <c r="G52" s="33">
        <v>3.1878000000000002</v>
      </c>
      <c r="H52" s="27">
        <f t="shared" si="1"/>
        <v>317.10159999999996</v>
      </c>
      <c r="I52" s="4">
        <f t="shared" si="3"/>
        <v>3307.2003999999997</v>
      </c>
      <c r="J52" s="10">
        <v>43940</v>
      </c>
    </row>
    <row r="53" spans="1:10" ht="15.75" x14ac:dyDescent="0.25">
      <c r="A53">
        <v>22</v>
      </c>
      <c r="B53" s="29" t="s">
        <v>31</v>
      </c>
      <c r="C53" s="30">
        <v>7.0099999999999996E-2</v>
      </c>
      <c r="D53" s="31">
        <f t="shared" si="4"/>
        <v>1764</v>
      </c>
      <c r="E53" s="32">
        <v>-0.80379999999999996</v>
      </c>
      <c r="F53" s="32">
        <f t="shared" si="2"/>
        <v>273</v>
      </c>
      <c r="G53" s="33">
        <v>3.1878000000000002</v>
      </c>
      <c r="H53" s="27">
        <f t="shared" si="1"/>
        <v>340.46329999999995</v>
      </c>
      <c r="I53" s="4">
        <f t="shared" si="3"/>
        <v>3647.6636999999996</v>
      </c>
      <c r="J53" s="10">
        <v>43941</v>
      </c>
    </row>
    <row r="54" spans="1:10" ht="15.75" x14ac:dyDescent="0.25">
      <c r="A54">
        <v>23</v>
      </c>
      <c r="B54" s="29" t="s">
        <v>32</v>
      </c>
      <c r="C54" s="30">
        <v>7.0099999999999996E-2</v>
      </c>
      <c r="D54" s="31">
        <f t="shared" si="4"/>
        <v>1849</v>
      </c>
      <c r="E54" s="32">
        <v>-0.80379999999999996</v>
      </c>
      <c r="F54" s="32">
        <f t="shared" si="2"/>
        <v>296</v>
      </c>
      <c r="G54" s="33">
        <v>3.1878000000000002</v>
      </c>
      <c r="H54" s="27">
        <f t="shared" si="1"/>
        <v>364.76899999999995</v>
      </c>
      <c r="I54" s="4">
        <f t="shared" si="3"/>
        <v>4012.4326999999994</v>
      </c>
      <c r="J54" s="10">
        <v>43942</v>
      </c>
    </row>
    <row r="55" spans="1:10" ht="15.75" x14ac:dyDescent="0.25">
      <c r="A55">
        <v>24</v>
      </c>
      <c r="B55" s="29" t="s">
        <v>33</v>
      </c>
      <c r="C55" s="30">
        <v>7.0099999999999996E-2</v>
      </c>
      <c r="D55" s="31">
        <f t="shared" si="4"/>
        <v>1936</v>
      </c>
      <c r="E55" s="32">
        <v>-0.80379999999999996</v>
      </c>
      <c r="F55" s="32">
        <f t="shared" si="2"/>
        <v>320</v>
      </c>
      <c r="G55" s="33">
        <v>3.1878000000000002</v>
      </c>
      <c r="H55" s="27">
        <f t="shared" si="1"/>
        <v>390.01870000000002</v>
      </c>
      <c r="I55" s="4">
        <f t="shared" si="3"/>
        <v>4402.451399999999</v>
      </c>
      <c r="J55" s="10">
        <v>43943</v>
      </c>
    </row>
    <row r="56" spans="1:10" ht="15.75" x14ac:dyDescent="0.25">
      <c r="A56">
        <v>25</v>
      </c>
      <c r="B56" s="29" t="s">
        <v>34</v>
      </c>
      <c r="C56" s="30">
        <v>7.0099999999999996E-2</v>
      </c>
      <c r="D56" s="31">
        <f t="shared" si="4"/>
        <v>2025</v>
      </c>
      <c r="E56" s="32">
        <v>-0.80379999999999996</v>
      </c>
      <c r="F56" s="32">
        <f t="shared" si="2"/>
        <v>345</v>
      </c>
      <c r="G56" s="33">
        <v>3.1878000000000002</v>
      </c>
      <c r="H56" s="27">
        <f t="shared" si="1"/>
        <v>416.21239999999995</v>
      </c>
      <c r="I56" s="4">
        <f t="shared" si="3"/>
        <v>4818.6637999999994</v>
      </c>
      <c r="J56" s="10">
        <v>43944</v>
      </c>
    </row>
    <row r="57" spans="1:10" ht="15.75" x14ac:dyDescent="0.25">
      <c r="A57">
        <v>26</v>
      </c>
      <c r="B57" s="29" t="s">
        <v>35</v>
      </c>
      <c r="C57" s="30">
        <v>7.0099999999999996E-2</v>
      </c>
      <c r="D57" s="31">
        <f t="shared" si="4"/>
        <v>2116</v>
      </c>
      <c r="E57" s="32">
        <v>-0.80379999999999996</v>
      </c>
      <c r="F57" s="32">
        <f t="shared" si="2"/>
        <v>371</v>
      </c>
      <c r="G57" s="33">
        <v>3.1878000000000002</v>
      </c>
      <c r="H57" s="27">
        <f t="shared" si="1"/>
        <v>443.35009999999994</v>
      </c>
      <c r="I57" s="4">
        <f t="shared" si="3"/>
        <v>5262.013899999999</v>
      </c>
      <c r="J57" s="10">
        <v>43945</v>
      </c>
    </row>
    <row r="58" spans="1:10" ht="15.75" x14ac:dyDescent="0.25">
      <c r="A58">
        <v>27</v>
      </c>
      <c r="B58" s="29" t="s">
        <v>36</v>
      </c>
      <c r="C58" s="30">
        <v>7.0099999999999996E-2</v>
      </c>
      <c r="D58" s="31">
        <f t="shared" si="4"/>
        <v>2209</v>
      </c>
      <c r="E58" s="32">
        <v>-0.80379999999999996</v>
      </c>
      <c r="F58" s="32">
        <f t="shared" si="2"/>
        <v>398</v>
      </c>
      <c r="G58" s="33">
        <v>3.1878000000000002</v>
      </c>
      <c r="H58" s="27">
        <f t="shared" si="1"/>
        <v>471.43179999999995</v>
      </c>
      <c r="I58" s="4">
        <f t="shared" si="3"/>
        <v>5733.4456999999993</v>
      </c>
      <c r="J58" s="10">
        <v>43946</v>
      </c>
    </row>
    <row r="59" spans="1:10" ht="15.75" x14ac:dyDescent="0.25">
      <c r="A59">
        <v>28</v>
      </c>
      <c r="B59" s="29" t="s">
        <v>37</v>
      </c>
      <c r="C59" s="30">
        <v>7.0099999999999996E-2</v>
      </c>
      <c r="D59" s="31">
        <f t="shared" si="4"/>
        <v>2304</v>
      </c>
      <c r="E59" s="32">
        <v>-0.80379999999999996</v>
      </c>
      <c r="F59" s="32">
        <f t="shared" si="2"/>
        <v>426</v>
      </c>
      <c r="G59" s="33">
        <v>3.1878000000000002</v>
      </c>
      <c r="H59" s="27">
        <f t="shared" si="1"/>
        <v>500.45749999999992</v>
      </c>
      <c r="I59" s="4">
        <f t="shared" si="3"/>
        <v>6233.9031999999988</v>
      </c>
      <c r="J59" s="10">
        <v>43947</v>
      </c>
    </row>
    <row r="60" spans="1:10" ht="15.75" x14ac:dyDescent="0.25">
      <c r="A60">
        <v>29</v>
      </c>
      <c r="B60" s="29" t="s">
        <v>38</v>
      </c>
      <c r="C60" s="30">
        <v>7.0099999999999996E-2</v>
      </c>
      <c r="D60" s="31">
        <f t="shared" si="4"/>
        <v>2401</v>
      </c>
      <c r="E60" s="32">
        <v>-0.80379999999999996</v>
      </c>
      <c r="F60" s="32">
        <f t="shared" si="2"/>
        <v>455</v>
      </c>
      <c r="G60" s="33">
        <v>3.1878000000000002</v>
      </c>
      <c r="H60" s="27">
        <f t="shared" si="1"/>
        <v>530.42719999999997</v>
      </c>
      <c r="I60" s="4">
        <f t="shared" si="3"/>
        <v>6764.3303999999989</v>
      </c>
      <c r="J60" s="10">
        <v>43948</v>
      </c>
    </row>
    <row r="61" spans="1:10" ht="16.5" thickBot="1" x14ac:dyDescent="0.3">
      <c r="A61">
        <v>30</v>
      </c>
      <c r="B61" s="29" t="s">
        <v>39</v>
      </c>
      <c r="C61" s="30">
        <v>7.0099999999999996E-2</v>
      </c>
      <c r="D61" s="31">
        <f t="shared" si="4"/>
        <v>2500</v>
      </c>
      <c r="E61" s="32">
        <v>-0.80379999999999996</v>
      </c>
      <c r="F61" s="32">
        <f t="shared" si="2"/>
        <v>485</v>
      </c>
      <c r="G61" s="33">
        <v>3.1878000000000002</v>
      </c>
      <c r="H61" s="28">
        <f t="shared" si="1"/>
        <v>561.34090000000003</v>
      </c>
      <c r="I61" s="5">
        <f t="shared" si="3"/>
        <v>7325.6712999999991</v>
      </c>
      <c r="J61" s="11">
        <v>43949</v>
      </c>
    </row>
    <row r="65" spans="1:12" ht="77.25" customHeight="1" x14ac:dyDescent="0.25">
      <c r="A65" s="34" t="s">
        <v>60</v>
      </c>
      <c r="B65" s="34"/>
      <c r="C65" s="34"/>
      <c r="D65" s="34"/>
      <c r="E65" s="34"/>
      <c r="F65" s="34"/>
      <c r="G65" s="34"/>
      <c r="H65" s="34"/>
      <c r="I65" s="34"/>
      <c r="J65" s="34"/>
      <c r="K65" s="34"/>
      <c r="L65" s="34"/>
    </row>
    <row r="67" spans="1:12" x14ac:dyDescent="0.25">
      <c r="A67" s="49" t="s">
        <v>61</v>
      </c>
      <c r="B67" s="49"/>
      <c r="C67" s="49"/>
      <c r="D67" s="49"/>
      <c r="E67" s="49"/>
      <c r="F67" s="49"/>
      <c r="G67" s="49"/>
      <c r="H67" s="49"/>
      <c r="I67" s="49"/>
      <c r="J67" s="49"/>
      <c r="K67" s="49"/>
      <c r="L67" s="49"/>
    </row>
    <row r="68" spans="1:12" x14ac:dyDescent="0.25">
      <c r="A68" s="7" t="s">
        <v>62</v>
      </c>
      <c r="B68" s="7"/>
      <c r="C68" s="2"/>
      <c r="D68" s="7"/>
      <c r="E68" s="7"/>
      <c r="F68" s="7"/>
      <c r="G68" s="7"/>
      <c r="H68" s="7"/>
      <c r="I68" s="7"/>
      <c r="J68" s="7"/>
      <c r="K68" s="7"/>
      <c r="L68" s="7"/>
    </row>
    <row r="69" spans="1:12" x14ac:dyDescent="0.25">
      <c r="A69" s="7" t="s">
        <v>63</v>
      </c>
      <c r="B69" s="7"/>
      <c r="C69" s="2"/>
      <c r="D69" s="7"/>
      <c r="E69" s="7"/>
      <c r="F69" s="7"/>
      <c r="G69" s="7"/>
      <c r="H69" s="7"/>
      <c r="I69" s="7"/>
      <c r="J69" s="7"/>
      <c r="K69" s="7"/>
      <c r="L69" s="7"/>
    </row>
    <row r="70" spans="1:12" x14ac:dyDescent="0.25">
      <c r="A70" s="7" t="s">
        <v>64</v>
      </c>
      <c r="B70" s="7"/>
      <c r="C70" s="2"/>
      <c r="D70" s="7"/>
      <c r="E70" s="7"/>
      <c r="F70" s="7"/>
      <c r="G70" s="7"/>
      <c r="H70" s="7"/>
      <c r="I70" s="7"/>
      <c r="J70" s="7"/>
      <c r="K70" s="7"/>
      <c r="L70" s="7"/>
    </row>
    <row r="72" spans="1:12" x14ac:dyDescent="0.25">
      <c r="A72" s="7" t="s">
        <v>65</v>
      </c>
    </row>
    <row r="73" spans="1:12" x14ac:dyDescent="0.25">
      <c r="A73" s="7" t="s">
        <v>66</v>
      </c>
    </row>
    <row r="74" spans="1:12" x14ac:dyDescent="0.25">
      <c r="A74" s="7" t="s">
        <v>67</v>
      </c>
    </row>
  </sheetData>
  <mergeCells count="8">
    <mergeCell ref="A5:L5"/>
    <mergeCell ref="A6:L6"/>
    <mergeCell ref="A65:L65"/>
    <mergeCell ref="A67:L67"/>
    <mergeCell ref="A1:L1"/>
    <mergeCell ref="A2:L2"/>
    <mergeCell ref="A3:L3"/>
    <mergeCell ref="A4:L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EJEMPLO COVID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HOME</cp:lastModifiedBy>
  <dcterms:created xsi:type="dcterms:W3CDTF">2020-03-29T00:11:47Z</dcterms:created>
  <dcterms:modified xsi:type="dcterms:W3CDTF">2020-04-06T19:46:22Z</dcterms:modified>
</cp:coreProperties>
</file>