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DIRECC_SISTEMAS\G_2018\"/>
    </mc:Choice>
  </mc:AlternateContent>
  <xr:revisionPtr revIDLastSave="0" documentId="13_ncr:1_{2F2CCE88-4ED0-4D83-AFA1-117683241271}" xr6:coauthVersionLast="40" xr6:coauthVersionMax="40" xr10:uidLastSave="{00000000-0000-0000-0000-000000000000}"/>
  <bookViews>
    <workbookView xWindow="240" yWindow="75" windowWidth="20115" windowHeight="7995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BB6" i="1" l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5" i="1"/>
  <c r="AX6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5" i="1"/>
  <c r="AK6" i="1" l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5" i="1"/>
  <c r="AG5" i="1"/>
  <c r="AJ5" i="1"/>
  <c r="AG6" i="1"/>
  <c r="AJ6" i="1"/>
  <c r="AG7" i="1"/>
  <c r="AJ7" i="1"/>
  <c r="AG8" i="1"/>
  <c r="AJ8" i="1"/>
  <c r="AG9" i="1"/>
  <c r="AJ9" i="1"/>
  <c r="AG10" i="1"/>
  <c r="AJ10" i="1"/>
  <c r="AG11" i="1"/>
  <c r="AJ11" i="1"/>
  <c r="AG12" i="1"/>
  <c r="AJ12" i="1"/>
  <c r="AG13" i="1"/>
  <c r="AJ13" i="1"/>
  <c r="AG14" i="1"/>
  <c r="AJ14" i="1"/>
  <c r="AG15" i="1"/>
  <c r="AJ15" i="1"/>
  <c r="AG16" i="1"/>
  <c r="AJ16" i="1"/>
  <c r="AG17" i="1"/>
  <c r="AJ17" i="1"/>
  <c r="AG18" i="1"/>
  <c r="AJ18" i="1"/>
  <c r="AG19" i="1"/>
  <c r="AJ19" i="1"/>
  <c r="AG20" i="1"/>
  <c r="AJ20" i="1"/>
  <c r="AG21" i="1"/>
  <c r="AJ21" i="1"/>
  <c r="AG22" i="1"/>
  <c r="AJ22" i="1"/>
  <c r="AG23" i="1"/>
  <c r="AJ23" i="1"/>
  <c r="AG24" i="1"/>
  <c r="AJ24" i="1"/>
  <c r="AG25" i="1"/>
  <c r="AJ25" i="1"/>
  <c r="AG26" i="1"/>
  <c r="AJ26" i="1"/>
  <c r="AG27" i="1"/>
  <c r="AJ27" i="1"/>
  <c r="AG28" i="1"/>
  <c r="AJ28" i="1"/>
  <c r="AG29" i="1"/>
  <c r="AJ29" i="1"/>
  <c r="AG30" i="1"/>
  <c r="AJ30" i="1"/>
  <c r="AG31" i="1"/>
  <c r="AJ31" i="1"/>
  <c r="AG32" i="1"/>
  <c r="AJ32" i="1"/>
  <c r="AG33" i="1"/>
  <c r="AJ33" i="1"/>
  <c r="AG34" i="1"/>
  <c r="AJ34" i="1"/>
  <c r="AG35" i="1"/>
  <c r="AJ35" i="1"/>
  <c r="AG36" i="1"/>
  <c r="AJ36" i="1"/>
  <c r="AG37" i="1"/>
  <c r="AJ37" i="1"/>
  <c r="AG38" i="1"/>
  <c r="AJ38" i="1"/>
  <c r="AG39" i="1"/>
  <c r="AJ39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5" i="1"/>
</calcChain>
</file>

<file path=xl/sharedStrings.xml><?xml version="1.0" encoding="utf-8"?>
<sst xmlns="http://schemas.openxmlformats.org/spreadsheetml/2006/main" count="69" uniqueCount="69">
  <si>
    <t>1 APATA MAMANI MONICA NOEMI</t>
  </si>
  <si>
    <t>2 ARANIBAR CHUNGARA JOSE CARLOS</t>
  </si>
  <si>
    <t>3 AYZA HUANACO ALDRIN HENRRY</t>
  </si>
  <si>
    <t>4 CAPO CHOQUE JOSE LUIS</t>
  </si>
  <si>
    <t>5 CHUQUIMIA VARGAS ORLANDO</t>
  </si>
  <si>
    <t>6 CONDORI MARTINEZ JORGE LUIS</t>
  </si>
  <si>
    <t>7 CONTRERAS CALLE LUZ ANDREA</t>
  </si>
  <si>
    <t>8 COSME HUANCA JOSE LUIS</t>
  </si>
  <si>
    <t>9 DELGADO GUZMAN VANIA ALEXANDRA</t>
  </si>
  <si>
    <t>10 DELGADO OCZACHOQUE MIREYA MERCEDES</t>
  </si>
  <si>
    <t>11 DELGADO RUEDA FABIOLA</t>
  </si>
  <si>
    <t>12 DURAN ALTAMIRANO VICTOR JOSE</t>
  </si>
  <si>
    <t>13 FLORES GOMEZ RAUL MAURICIO</t>
  </si>
  <si>
    <t>14 GONZALES CANAZA CHRISTIAN JAVIER</t>
  </si>
  <si>
    <t>15 GUTIERREZ BUENO REINA ESTHER</t>
  </si>
  <si>
    <t>16 HURTADO AUCA LEIDY</t>
  </si>
  <si>
    <t>17 IMAÑA MAMANI NICOLL VIRGINIA</t>
  </si>
  <si>
    <t>18 LAFUENTE BERNAL GABRIEL GERARDO</t>
  </si>
  <si>
    <t>19 LAZARTE LLANOS ALEX MARTIN</t>
  </si>
  <si>
    <t>20 LEDEZMA VALLEJOS XIMENA</t>
  </si>
  <si>
    <t>21 LLANQUE VERDUGUEZ MARIA NANCY</t>
  </si>
  <si>
    <t>22 MAMANI ALBORTA MARIA DEL CARMEN</t>
  </si>
  <si>
    <t>23 MEDINA MOLLO MELISSA KATERIN</t>
  </si>
  <si>
    <t>24 MENDOZA CONDORI WENDY</t>
  </si>
  <si>
    <t>25 MENDOZA VENTURA CARLOS ALEXANDER</t>
  </si>
  <si>
    <t>26 MIRANDA CHOQUE DANIEL</t>
  </si>
  <si>
    <t>27 MITMA TOVAR PAMELA</t>
  </si>
  <si>
    <t>28 NEGRETTY HUARAYO MAGDHIEL</t>
  </si>
  <si>
    <t>29 PATZI APAZA JASON CARLOS</t>
  </si>
  <si>
    <t>30 PLAZA QUISPE CHRISTIAN GERARDO</t>
  </si>
  <si>
    <t>31 QUISPE MAYZO CINDY</t>
  </si>
  <si>
    <t>32 RIOS CALLE IBELIZ BRITTA</t>
  </si>
  <si>
    <t>33 URURI LIMACHI LUIS ALBERTO</t>
  </si>
  <si>
    <t>34 VELIZ MAMANI WILMER</t>
  </si>
  <si>
    <t>35 YAÑEZ CANQUI ANA DAMARIS</t>
  </si>
  <si>
    <t>ASISTENCIA PARALELO 4D1 - 2018</t>
  </si>
  <si>
    <t>1ER. EX. TEORIA</t>
  </si>
  <si>
    <t>1ER. EX. PRACT</t>
  </si>
  <si>
    <t>NOTA 1ER EX</t>
  </si>
  <si>
    <t>PRACTICAS</t>
  </si>
  <si>
    <t>TERM. USUALES</t>
  </si>
  <si>
    <t>SIST LOGIST. C</t>
  </si>
  <si>
    <t>SIST. GRAFICO C</t>
  </si>
  <si>
    <t>EVAL DESEMP C</t>
  </si>
  <si>
    <t>HERRAM PLANIF.</t>
  </si>
  <si>
    <t>2DO. EX PRACT</t>
  </si>
  <si>
    <t>2do. EX TEOR.</t>
  </si>
  <si>
    <t>NOTA 2DO. EX</t>
  </si>
  <si>
    <t>caja navidad</t>
  </si>
  <si>
    <t>caja de navidad</t>
  </si>
  <si>
    <t>22   6-11</t>
  </si>
  <si>
    <t>mapa proces. Curso</t>
  </si>
  <si>
    <t>logist. Grupos</t>
  </si>
  <si>
    <t>25  20 nov. Dinam.</t>
  </si>
  <si>
    <t>prom. Practicas</t>
  </si>
  <si>
    <t>frutos pamango</t>
  </si>
  <si>
    <t>26 4 dic dinam.</t>
  </si>
  <si>
    <t>PROM. ASIST.</t>
  </si>
  <si>
    <t>PROM. EXAM.</t>
  </si>
  <si>
    <t>POND. ASIST. 6%</t>
  </si>
  <si>
    <t>POND. EXAM. 36%</t>
  </si>
  <si>
    <t>Pond. Practicas x 9%</t>
  </si>
  <si>
    <t>POND. AUX. 9%</t>
  </si>
  <si>
    <t>PROM. AUX.</t>
  </si>
  <si>
    <t>NOTA FINAL POND.</t>
  </si>
  <si>
    <t>CALIF.NECES. APROB.</t>
  </si>
  <si>
    <t>ASISTENCIA</t>
  </si>
  <si>
    <t>EX. PARCIALES</t>
  </si>
  <si>
    <t>AUXIL.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</si>
</sst>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Font="1"/>
    <xf numFmtId="0" fontId="3" fillId="0" borderId="0" xfId="0" applyFont="1"/>
    <xf numFmtId="0" fontId="0" fillId="2" borderId="1" xfId="0" applyFill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0" fillId="3" borderId="1" xfId="0" applyFont="1" applyFill="1" applyBorder="1"/>
    <xf numFmtId="0" fontId="6" fillId="3" borderId="1" xfId="0" applyFont="1" applyFill="1" applyBorder="1"/>
    <xf numFmtId="0" fontId="0" fillId="0" borderId="1" xfId="0" applyFill="1" applyBorder="1"/>
    <xf numFmtId="1" fontId="6" fillId="3" borderId="1" xfId="0" applyNumberFormat="1" applyFont="1" applyFill="1" applyBorder="1"/>
    <xf numFmtId="0" fontId="6" fillId="4" borderId="1" xfId="0" applyFont="1" applyFill="1" applyBorder="1"/>
    <xf numFmtId="0" fontId="5" fillId="4" borderId="2" xfId="0" applyFont="1" applyFill="1" applyBorder="1" applyAlignment="1">
      <alignment horizontal="center" textRotation="90"/>
    </xf>
    <xf numFmtId="0" fontId="5" fillId="4" borderId="3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2" xfId="0" applyFont="1" applyFill="1" applyBorder="1" applyAlignment="1">
      <alignment horizontal="center" textRotation="90"/>
    </xf>
    <xf numFmtId="0" fontId="8" fillId="3" borderId="3" xfId="0" applyFont="1" applyFill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5" fillId="3" borderId="2" xfId="0" applyFont="1" applyFill="1" applyBorder="1" applyAlignment="1">
      <alignment horizontal="center" textRotation="90"/>
    </xf>
    <xf numFmtId="0" fontId="5" fillId="3" borderId="3" xfId="0" applyFont="1" applyFill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1" fillId="0" borderId="0" xfId="0" applyFont="1"/>
    <xf numFmtId="0" fontId="0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8" fillId="3" borderId="6" xfId="0" applyFont="1" applyFill="1" applyBorder="1" applyAlignment="1">
      <alignment horizontal="center" textRotation="90"/>
    </xf>
    <xf numFmtId="0" fontId="8" fillId="3" borderId="7" xfId="0" applyFont="1" applyFill="1" applyBorder="1" applyAlignment="1">
      <alignment horizontal="center" textRotation="90"/>
    </xf>
    <xf numFmtId="0" fontId="0" fillId="0" borderId="8" xfId="0" applyBorder="1" applyAlignment="1">
      <alignment horizontal="center"/>
    </xf>
    <xf numFmtId="0" fontId="8" fillId="3" borderId="9" xfId="0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8" fillId="3" borderId="11" xfId="0" applyFont="1" applyFill="1" applyBorder="1" applyAlignment="1">
      <alignment horizontal="center" textRotation="90"/>
    </xf>
    <xf numFmtId="0" fontId="0" fillId="0" borderId="12" xfId="0" applyBorder="1"/>
    <xf numFmtId="0" fontId="1" fillId="3" borderId="13" xfId="0" applyFont="1" applyFill="1" applyBorder="1"/>
    <xf numFmtId="0" fontId="0" fillId="0" borderId="14" xfId="0" applyBorder="1"/>
    <xf numFmtId="0" fontId="0" fillId="0" borderId="15" xfId="0" applyBorder="1"/>
    <xf numFmtId="0" fontId="0" fillId="3" borderId="15" xfId="0" applyFont="1" applyFill="1" applyBorder="1"/>
    <xf numFmtId="0" fontId="1" fillId="3" borderId="16" xfId="0" applyFont="1" applyFill="1" applyBorder="1"/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4" borderId="7" xfId="0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5" fillId="4" borderId="9" xfId="0" applyFont="1" applyFill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5" fillId="4" borderId="11" xfId="0" applyFont="1" applyFill="1" applyBorder="1" applyAlignment="1">
      <alignment horizontal="center" textRotation="90"/>
    </xf>
    <xf numFmtId="0" fontId="6" fillId="4" borderId="13" xfId="0" applyFont="1" applyFill="1" applyBorder="1"/>
    <xf numFmtId="0" fontId="6" fillId="3" borderId="15" xfId="0" applyFont="1" applyFill="1" applyBorder="1"/>
    <xf numFmtId="0" fontId="6" fillId="0" borderId="15" xfId="0" applyFont="1" applyBorder="1"/>
    <xf numFmtId="0" fontId="6" fillId="4" borderId="16" xfId="0" applyFont="1" applyFill="1" applyBorder="1"/>
    <xf numFmtId="0" fontId="5" fillId="4" borderId="6" xfId="0" applyFont="1" applyFill="1" applyBorder="1" applyAlignment="1">
      <alignment horizontal="center" textRotation="90"/>
    </xf>
    <xf numFmtId="0" fontId="6" fillId="4" borderId="15" xfId="0" applyFont="1" applyFill="1" applyBorder="1"/>
    <xf numFmtId="0" fontId="4" fillId="0" borderId="17" xfId="0" applyFont="1" applyBorder="1" applyAlignment="1">
      <alignment horizontal="center" textRotation="90"/>
    </xf>
    <xf numFmtId="0" fontId="4" fillId="0" borderId="18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5" fillId="3" borderId="18" xfId="0" applyFont="1" applyFill="1" applyBorder="1" applyAlignment="1">
      <alignment horizontal="center" textRotation="90"/>
    </xf>
    <xf numFmtId="0" fontId="5" fillId="3" borderId="19" xfId="0" applyFont="1" applyFill="1" applyBorder="1" applyAlignment="1">
      <alignment horizontal="center" textRotation="90"/>
    </xf>
    <xf numFmtId="0" fontId="5" fillId="3" borderId="13" xfId="0" applyFont="1" applyFill="1" applyBorder="1" applyAlignment="1">
      <alignment horizontal="center" textRotation="90"/>
    </xf>
    <xf numFmtId="0" fontId="6" fillId="3" borderId="13" xfId="0" applyFont="1" applyFill="1" applyBorder="1"/>
    <xf numFmtId="0" fontId="0" fillId="0" borderId="15" xfId="0" applyFill="1" applyBorder="1"/>
    <xf numFmtId="1" fontId="6" fillId="3" borderId="15" xfId="0" applyNumberFormat="1" applyFont="1" applyFill="1" applyBorder="1"/>
    <xf numFmtId="0" fontId="6" fillId="3" borderId="16" xfId="0" applyFont="1" applyFill="1" applyBorder="1"/>
    <xf numFmtId="0" fontId="5" fillId="2" borderId="17" xfId="0" applyFont="1" applyFill="1" applyBorder="1" applyAlignment="1">
      <alignment horizontal="center" textRotation="90"/>
    </xf>
    <xf numFmtId="0" fontId="5" fillId="2" borderId="19" xfId="0" applyFont="1" applyFill="1" applyBorder="1" applyAlignment="1">
      <alignment horizontal="center" textRotation="90"/>
    </xf>
    <xf numFmtId="0" fontId="5" fillId="2" borderId="12" xfId="0" applyFont="1" applyFill="1" applyBorder="1" applyAlignment="1">
      <alignment horizontal="center" textRotation="90"/>
    </xf>
    <xf numFmtId="0" fontId="5" fillId="2" borderId="13" xfId="0" applyFont="1" applyFill="1" applyBorder="1" applyAlignment="1">
      <alignment horizontal="center" textRotation="90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5" fillId="5" borderId="17" xfId="0" applyFont="1" applyFill="1" applyBorder="1" applyAlignment="1">
      <alignment horizontal="center" textRotation="90"/>
    </xf>
    <xf numFmtId="0" fontId="5" fillId="6" borderId="19" xfId="0" applyFont="1" applyFill="1" applyBorder="1" applyAlignment="1">
      <alignment horizontal="center" textRotation="90"/>
    </xf>
    <xf numFmtId="0" fontId="5" fillId="5" borderId="12" xfId="0" applyFont="1" applyFill="1" applyBorder="1" applyAlignment="1">
      <alignment horizontal="center" textRotation="90"/>
    </xf>
    <xf numFmtId="0" fontId="5" fillId="6" borderId="13" xfId="0" applyFont="1" applyFill="1" applyBorder="1" applyAlignment="1">
      <alignment horizontal="center" textRotation="90"/>
    </xf>
    <xf numFmtId="0" fontId="0" fillId="5" borderId="12" xfId="0" applyFill="1" applyBorder="1"/>
    <xf numFmtId="0" fontId="0" fillId="2" borderId="13" xfId="0" applyFill="1" applyBorder="1"/>
    <xf numFmtId="0" fontId="0" fillId="6" borderId="13" xfId="0" applyFill="1" applyBorder="1"/>
    <xf numFmtId="0" fontId="0" fillId="5" borderId="14" xfId="0" applyFill="1" applyBorder="1"/>
    <xf numFmtId="0" fontId="0" fillId="2" borderId="16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9"/>
  <sheetViews>
    <sheetView tabSelected="1" zoomScaleNormal="100" workbookViewId="0">
      <pane xSplit="1" ySplit="1" topLeftCell="P29" activePane="bottomRight" state="frozen"/>
      <selection pane="topRight" activeCell="B1" sqref="B1"/>
      <selection pane="bottomLeft" activeCell="A2" sqref="A2"/>
      <selection pane="bottomRight" activeCell="AV43" sqref="AV43"/>
    </sheetView>
  </sheetViews>
  <sheetFormatPr baseColWidth="10" defaultRowHeight="15" x14ac:dyDescent="0.25"/>
  <cols>
    <col min="1" max="1" width="42.42578125" style="2" bestFit="1" customWidth="1"/>
    <col min="2" max="28" width="3" customWidth="1"/>
    <col min="29" max="30" width="4.140625" customWidth="1"/>
    <col min="31" max="32" width="3.85546875" customWidth="1"/>
    <col min="33" max="33" width="3.85546875" style="3" customWidth="1"/>
    <col min="34" max="35" width="3.85546875" style="6" customWidth="1"/>
    <col min="36" max="36" width="3.85546875" style="7" customWidth="1"/>
    <col min="37" max="38" width="3.85546875" style="6" customWidth="1"/>
    <col min="39" max="48" width="3.7109375" customWidth="1"/>
    <col min="49" max="50" width="4.42578125" style="6" customWidth="1"/>
    <col min="51" max="51" width="4.85546875" style="32" customWidth="1"/>
    <col min="52" max="52" width="4.5703125" style="32" customWidth="1"/>
    <col min="53" max="53" width="5" customWidth="1"/>
    <col min="54" max="54" width="5.5703125" customWidth="1"/>
  </cols>
  <sheetData>
    <row r="1" spans="1:54" ht="15.75" thickBot="1" x14ac:dyDescent="0.3">
      <c r="A1" s="8" t="s">
        <v>35</v>
      </c>
      <c r="B1" s="92" t="s">
        <v>66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3" t="s">
        <v>67</v>
      </c>
      <c r="AF1" s="94"/>
      <c r="AG1" s="94"/>
      <c r="AH1" s="94"/>
      <c r="AI1" s="94"/>
      <c r="AJ1" s="94"/>
      <c r="AK1" s="94"/>
      <c r="AL1" s="95"/>
      <c r="AM1" s="96" t="s">
        <v>39</v>
      </c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8"/>
      <c r="AY1" s="93" t="s">
        <v>68</v>
      </c>
      <c r="AZ1" s="95"/>
    </row>
    <row r="2" spans="1:54" x14ac:dyDescent="0.25">
      <c r="B2" s="34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6" t="s">
        <v>50</v>
      </c>
      <c r="X2" s="35">
        <v>23</v>
      </c>
      <c r="Y2" s="35">
        <v>24</v>
      </c>
      <c r="Z2" s="37" t="s">
        <v>53</v>
      </c>
      <c r="AA2" s="37" t="s">
        <v>56</v>
      </c>
      <c r="AB2" s="35">
        <v>27</v>
      </c>
      <c r="AC2" s="38" t="s">
        <v>57</v>
      </c>
      <c r="AD2" s="39" t="s">
        <v>59</v>
      </c>
      <c r="AE2" s="50" t="s">
        <v>37</v>
      </c>
      <c r="AF2" s="51" t="s">
        <v>36</v>
      </c>
      <c r="AG2" s="52" t="s">
        <v>38</v>
      </c>
      <c r="AH2" s="53" t="s">
        <v>46</v>
      </c>
      <c r="AI2" s="53" t="s">
        <v>45</v>
      </c>
      <c r="AJ2" s="52" t="s">
        <v>47</v>
      </c>
      <c r="AK2" s="63" t="s">
        <v>58</v>
      </c>
      <c r="AL2" s="54" t="s">
        <v>60</v>
      </c>
      <c r="AM2" s="65" t="s">
        <v>42</v>
      </c>
      <c r="AN2" s="66" t="s">
        <v>40</v>
      </c>
      <c r="AO2" s="66" t="s">
        <v>41</v>
      </c>
      <c r="AP2" s="66" t="s">
        <v>43</v>
      </c>
      <c r="AQ2" s="66" t="s">
        <v>44</v>
      </c>
      <c r="AR2" s="66" t="s">
        <v>51</v>
      </c>
      <c r="AS2" s="66" t="s">
        <v>52</v>
      </c>
      <c r="AT2" s="66" t="s">
        <v>48</v>
      </c>
      <c r="AU2" s="66" t="s">
        <v>49</v>
      </c>
      <c r="AV2" s="66" t="s">
        <v>55</v>
      </c>
      <c r="AW2" s="68" t="s">
        <v>54</v>
      </c>
      <c r="AX2" s="69" t="s">
        <v>61</v>
      </c>
      <c r="AY2" s="75" t="s">
        <v>63</v>
      </c>
      <c r="AZ2" s="76" t="s">
        <v>62</v>
      </c>
      <c r="BA2" s="83" t="s">
        <v>64</v>
      </c>
      <c r="BB2" s="84" t="s">
        <v>65</v>
      </c>
    </row>
    <row r="3" spans="1:54" x14ac:dyDescent="0.25">
      <c r="B3" s="4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9"/>
      <c r="X3" s="19"/>
      <c r="Y3" s="19"/>
      <c r="Z3" s="27"/>
      <c r="AA3" s="27"/>
      <c r="AB3" s="19"/>
      <c r="AC3" s="21"/>
      <c r="AD3" s="41"/>
      <c r="AE3" s="55"/>
      <c r="AF3" s="23"/>
      <c r="AG3" s="25"/>
      <c r="AH3" s="17"/>
      <c r="AI3" s="17"/>
      <c r="AJ3" s="25"/>
      <c r="AK3" s="14"/>
      <c r="AL3" s="56"/>
      <c r="AM3" s="67"/>
      <c r="AN3" s="31"/>
      <c r="AO3" s="31"/>
      <c r="AP3" s="31"/>
      <c r="AQ3" s="31"/>
      <c r="AR3" s="31"/>
      <c r="AS3" s="31"/>
      <c r="AT3" s="31"/>
      <c r="AU3" s="31"/>
      <c r="AV3" s="31"/>
      <c r="AW3" s="16"/>
      <c r="AX3" s="70"/>
      <c r="AY3" s="77"/>
      <c r="AZ3" s="78"/>
      <c r="BA3" s="85"/>
      <c r="BB3" s="86"/>
    </row>
    <row r="4" spans="1:54" ht="37.5" customHeight="1" x14ac:dyDescent="0.25">
      <c r="B4" s="4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30"/>
      <c r="X4" s="20"/>
      <c r="Y4" s="20"/>
      <c r="Z4" s="28"/>
      <c r="AA4" s="28"/>
      <c r="AB4" s="20"/>
      <c r="AC4" s="22"/>
      <c r="AD4" s="43"/>
      <c r="AE4" s="57"/>
      <c r="AF4" s="24"/>
      <c r="AG4" s="26"/>
      <c r="AH4" s="18"/>
      <c r="AI4" s="18"/>
      <c r="AJ4" s="26"/>
      <c r="AK4" s="15"/>
      <c r="AL4" s="58"/>
      <c r="AM4" s="67"/>
      <c r="AN4" s="31"/>
      <c r="AO4" s="31"/>
      <c r="AP4" s="31"/>
      <c r="AQ4" s="31"/>
      <c r="AR4" s="31"/>
      <c r="AS4" s="31"/>
      <c r="AT4" s="31"/>
      <c r="AU4" s="31"/>
      <c r="AV4" s="31"/>
      <c r="AW4" s="16"/>
      <c r="AX4" s="70"/>
      <c r="AY4" s="77"/>
      <c r="AZ4" s="78"/>
      <c r="BA4" s="85"/>
      <c r="BB4" s="86"/>
    </row>
    <row r="5" spans="1:54" x14ac:dyDescent="0.25">
      <c r="A5" s="33" t="s">
        <v>0</v>
      </c>
      <c r="B5" s="44">
        <v>0</v>
      </c>
      <c r="C5" s="1">
        <v>0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0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9">
        <f>SUM(B5:AB5)/27*100</f>
        <v>88.888888888888886</v>
      </c>
      <c r="AD5" s="45">
        <f>AC5*0.06</f>
        <v>5.333333333333333</v>
      </c>
      <c r="AE5" s="44">
        <v>10</v>
      </c>
      <c r="AF5" s="1">
        <v>14</v>
      </c>
      <c r="AG5" s="10">
        <f>AF5+AE5</f>
        <v>24</v>
      </c>
      <c r="AH5" s="5">
        <v>9</v>
      </c>
      <c r="AI5" s="5">
        <v>15</v>
      </c>
      <c r="AJ5" s="10">
        <f>AH5+AI5</f>
        <v>24</v>
      </c>
      <c r="AK5" s="13">
        <f>(AJ5+AG5)/2</f>
        <v>24</v>
      </c>
      <c r="AL5" s="59">
        <f>AK5*0.36</f>
        <v>8.64</v>
      </c>
      <c r="AM5" s="44">
        <v>10</v>
      </c>
      <c r="AN5" s="1">
        <v>68</v>
      </c>
      <c r="AO5" s="1">
        <v>55</v>
      </c>
      <c r="AP5" s="1">
        <v>80</v>
      </c>
      <c r="AQ5" s="1">
        <v>0</v>
      </c>
      <c r="AR5" s="1">
        <v>60</v>
      </c>
      <c r="AS5" s="1">
        <v>90</v>
      </c>
      <c r="AT5" s="1">
        <v>90</v>
      </c>
      <c r="AU5" s="1">
        <v>90</v>
      </c>
      <c r="AV5" s="11">
        <v>100</v>
      </c>
      <c r="AW5" s="12">
        <f>SUM(AM5:AV5)/10</f>
        <v>64.3</v>
      </c>
      <c r="AX5" s="71">
        <f>AW5*0.09</f>
        <v>5.7869999999999999</v>
      </c>
      <c r="AY5" s="79">
        <v>79</v>
      </c>
      <c r="AZ5" s="80">
        <f>AY5*0.09</f>
        <v>7.1099999999999994</v>
      </c>
      <c r="BA5" s="87">
        <f>AZ5+AX5+AL5+AD5</f>
        <v>26.870333333333331</v>
      </c>
      <c r="BB5" s="88">
        <f>(51-BA5)/0.4</f>
        <v>60.32416666666667</v>
      </c>
    </row>
    <row r="6" spans="1:54" x14ac:dyDescent="0.25">
      <c r="A6" s="33" t="s">
        <v>1</v>
      </c>
      <c r="B6" s="44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9">
        <f t="shared" ref="AC6:AC39" si="0">SUM(B6:AB6)/27*100</f>
        <v>96.296296296296291</v>
      </c>
      <c r="AD6" s="45">
        <f t="shared" ref="AD6:AD39" si="1">AC6*0.06</f>
        <v>5.7777777777777768</v>
      </c>
      <c r="AE6" s="44">
        <v>45</v>
      </c>
      <c r="AF6" s="1">
        <v>25</v>
      </c>
      <c r="AG6" s="10">
        <f t="shared" ref="AG6:AG39" si="2">AF6+AE6</f>
        <v>70</v>
      </c>
      <c r="AH6" s="5">
        <v>17</v>
      </c>
      <c r="AI6" s="5">
        <v>35</v>
      </c>
      <c r="AJ6" s="10">
        <f t="shared" ref="AJ6:AJ39" si="3">AH6+AI6</f>
        <v>52</v>
      </c>
      <c r="AK6" s="13">
        <f t="shared" ref="AK6:AK39" si="4">(AJ6+AG6)/2</f>
        <v>61</v>
      </c>
      <c r="AL6" s="59">
        <f t="shared" ref="AL6:AL39" si="5">AK6*0.36</f>
        <v>21.96</v>
      </c>
      <c r="AM6" s="44">
        <v>70</v>
      </c>
      <c r="AN6" s="1">
        <v>85</v>
      </c>
      <c r="AO6" s="1">
        <v>55</v>
      </c>
      <c r="AP6" s="1">
        <v>75</v>
      </c>
      <c r="AQ6" s="1">
        <v>70</v>
      </c>
      <c r="AR6" s="1">
        <v>75</v>
      </c>
      <c r="AS6" s="1">
        <v>90</v>
      </c>
      <c r="AT6" s="1">
        <v>90</v>
      </c>
      <c r="AU6" s="1">
        <v>90</v>
      </c>
      <c r="AV6" s="11">
        <v>60</v>
      </c>
      <c r="AW6" s="12">
        <f t="shared" ref="AW6:AW39" si="6">SUM(AM6:AV6)/10</f>
        <v>76</v>
      </c>
      <c r="AX6" s="71">
        <f t="shared" ref="AX6:AX39" si="7">AW6*0.09</f>
        <v>6.84</v>
      </c>
      <c r="AY6" s="79">
        <v>83</v>
      </c>
      <c r="AZ6" s="80">
        <f t="shared" ref="AZ6:AZ39" si="8">AY6*0.09</f>
        <v>7.47</v>
      </c>
      <c r="BA6" s="87">
        <f t="shared" ref="BA6:BA39" si="9">AZ6+AX6+AL6+AD6</f>
        <v>42.047777777777775</v>
      </c>
      <c r="BB6" s="89">
        <f t="shared" ref="BB6:BB39" si="10">(51-BA6)/0.4</f>
        <v>22.380555555555564</v>
      </c>
    </row>
    <row r="7" spans="1:54" x14ac:dyDescent="0.25">
      <c r="A7" s="33" t="s">
        <v>2</v>
      </c>
      <c r="B7" s="44">
        <v>0</v>
      </c>
      <c r="C7" s="1">
        <v>0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0</v>
      </c>
      <c r="W7" s="1">
        <v>1</v>
      </c>
      <c r="X7" s="1">
        <v>0</v>
      </c>
      <c r="Y7" s="1">
        <v>1</v>
      </c>
      <c r="Z7" s="1">
        <v>1</v>
      </c>
      <c r="AA7" s="1">
        <v>1</v>
      </c>
      <c r="AB7" s="1">
        <v>1</v>
      </c>
      <c r="AC7" s="9">
        <f t="shared" si="0"/>
        <v>81.481481481481481</v>
      </c>
      <c r="AD7" s="45">
        <f t="shared" si="1"/>
        <v>4.8888888888888884</v>
      </c>
      <c r="AE7" s="44">
        <v>30</v>
      </c>
      <c r="AF7" s="1">
        <v>22</v>
      </c>
      <c r="AG7" s="10">
        <f t="shared" si="2"/>
        <v>52</v>
      </c>
      <c r="AH7" s="5">
        <v>11</v>
      </c>
      <c r="AI7" s="5">
        <v>18</v>
      </c>
      <c r="AJ7" s="10">
        <f t="shared" si="3"/>
        <v>29</v>
      </c>
      <c r="AK7" s="13">
        <f t="shared" si="4"/>
        <v>40.5</v>
      </c>
      <c r="AL7" s="59">
        <f t="shared" si="5"/>
        <v>14.58</v>
      </c>
      <c r="AM7" s="44">
        <v>30</v>
      </c>
      <c r="AN7" s="1">
        <v>80</v>
      </c>
      <c r="AO7" s="1">
        <v>80</v>
      </c>
      <c r="AP7" s="1">
        <v>80</v>
      </c>
      <c r="AQ7" s="1">
        <v>60</v>
      </c>
      <c r="AR7" s="1">
        <v>0</v>
      </c>
      <c r="AS7" s="1">
        <v>90</v>
      </c>
      <c r="AT7" s="1">
        <v>90</v>
      </c>
      <c r="AU7" s="1">
        <v>90</v>
      </c>
      <c r="AV7" s="11">
        <v>80</v>
      </c>
      <c r="AW7" s="12">
        <f t="shared" si="6"/>
        <v>68</v>
      </c>
      <c r="AX7" s="71">
        <f t="shared" si="7"/>
        <v>6.12</v>
      </c>
      <c r="AY7" s="79">
        <v>99</v>
      </c>
      <c r="AZ7" s="80">
        <f t="shared" si="8"/>
        <v>8.91</v>
      </c>
      <c r="BA7" s="87">
        <f t="shared" si="9"/>
        <v>34.498888888888885</v>
      </c>
      <c r="BB7" s="89">
        <f t="shared" si="10"/>
        <v>41.252777777777787</v>
      </c>
    </row>
    <row r="8" spans="1:54" x14ac:dyDescent="0.25">
      <c r="A8" s="33" t="s">
        <v>3</v>
      </c>
      <c r="B8" s="44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1</v>
      </c>
      <c r="Y8" s="1">
        <v>1</v>
      </c>
      <c r="Z8" s="1">
        <v>0</v>
      </c>
      <c r="AA8" s="1">
        <v>0</v>
      </c>
      <c r="AB8" s="1">
        <v>0</v>
      </c>
      <c r="AC8" s="9">
        <f t="shared" si="0"/>
        <v>11.111111111111111</v>
      </c>
      <c r="AD8" s="45">
        <f t="shared" si="1"/>
        <v>0.66666666666666663</v>
      </c>
      <c r="AE8" s="44">
        <v>0</v>
      </c>
      <c r="AF8" s="1">
        <v>0</v>
      </c>
      <c r="AG8" s="10">
        <f t="shared" si="2"/>
        <v>0</v>
      </c>
      <c r="AH8" s="5">
        <v>0</v>
      </c>
      <c r="AI8" s="5">
        <v>0</v>
      </c>
      <c r="AJ8" s="10">
        <f t="shared" si="3"/>
        <v>0</v>
      </c>
      <c r="AK8" s="13">
        <f t="shared" si="4"/>
        <v>0</v>
      </c>
      <c r="AL8" s="59">
        <f t="shared" si="5"/>
        <v>0</v>
      </c>
      <c r="AM8" s="44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1">
        <v>0</v>
      </c>
      <c r="AW8" s="12">
        <f t="shared" si="6"/>
        <v>0</v>
      </c>
      <c r="AX8" s="71">
        <f t="shared" si="7"/>
        <v>0</v>
      </c>
      <c r="AY8" s="79">
        <v>69</v>
      </c>
      <c r="AZ8" s="80">
        <f t="shared" si="8"/>
        <v>6.21</v>
      </c>
      <c r="BA8" s="87">
        <f t="shared" si="9"/>
        <v>6.8766666666666669</v>
      </c>
      <c r="BB8" s="88">
        <f t="shared" si="10"/>
        <v>110.30833333333334</v>
      </c>
    </row>
    <row r="9" spans="1:54" x14ac:dyDescent="0.25">
      <c r="A9" s="33" t="s">
        <v>4</v>
      </c>
      <c r="B9" s="44">
        <v>1</v>
      </c>
      <c r="C9" s="1">
        <v>1</v>
      </c>
      <c r="D9" s="1">
        <v>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0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9">
        <f t="shared" si="0"/>
        <v>92.592592592592595</v>
      </c>
      <c r="AD9" s="45">
        <f t="shared" si="1"/>
        <v>5.5555555555555554</v>
      </c>
      <c r="AE9" s="44">
        <v>35</v>
      </c>
      <c r="AF9" s="1">
        <v>15</v>
      </c>
      <c r="AG9" s="10">
        <f t="shared" si="2"/>
        <v>50</v>
      </c>
      <c r="AH9" s="5">
        <v>20</v>
      </c>
      <c r="AI9" s="5">
        <v>42</v>
      </c>
      <c r="AJ9" s="10">
        <f t="shared" si="3"/>
        <v>62</v>
      </c>
      <c r="AK9" s="13">
        <f t="shared" si="4"/>
        <v>56</v>
      </c>
      <c r="AL9" s="59">
        <f t="shared" si="5"/>
        <v>20.16</v>
      </c>
      <c r="AM9" s="44">
        <v>80</v>
      </c>
      <c r="AN9" s="1">
        <v>30</v>
      </c>
      <c r="AO9" s="1">
        <v>50</v>
      </c>
      <c r="AP9" s="1">
        <v>80</v>
      </c>
      <c r="AQ9" s="1">
        <v>70</v>
      </c>
      <c r="AR9" s="1">
        <v>68</v>
      </c>
      <c r="AS9" s="1">
        <v>90</v>
      </c>
      <c r="AT9" s="1">
        <v>90</v>
      </c>
      <c r="AU9" s="1">
        <v>90</v>
      </c>
      <c r="AV9" s="11">
        <v>60</v>
      </c>
      <c r="AW9" s="12">
        <f t="shared" si="6"/>
        <v>70.8</v>
      </c>
      <c r="AX9" s="71">
        <f t="shared" si="7"/>
        <v>6.3719999999999999</v>
      </c>
      <c r="AY9" s="79">
        <v>0</v>
      </c>
      <c r="AZ9" s="80">
        <f t="shared" si="8"/>
        <v>0</v>
      </c>
      <c r="BA9" s="87">
        <f t="shared" si="9"/>
        <v>32.087555555555554</v>
      </c>
      <c r="BB9" s="88">
        <f t="shared" si="10"/>
        <v>47.281111111111116</v>
      </c>
    </row>
    <row r="10" spans="1:54" x14ac:dyDescent="0.25">
      <c r="A10" s="33" t="s">
        <v>5</v>
      </c>
      <c r="B10" s="44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0</v>
      </c>
      <c r="Q10" s="1">
        <v>0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9">
        <f t="shared" si="0"/>
        <v>92.592592592592595</v>
      </c>
      <c r="AD10" s="45">
        <f t="shared" si="1"/>
        <v>5.5555555555555554</v>
      </c>
      <c r="AE10" s="44">
        <v>15</v>
      </c>
      <c r="AF10" s="1">
        <v>13</v>
      </c>
      <c r="AG10" s="10">
        <f t="shared" si="2"/>
        <v>28</v>
      </c>
      <c r="AH10" s="5">
        <v>17</v>
      </c>
      <c r="AI10" s="5">
        <v>20</v>
      </c>
      <c r="AJ10" s="10">
        <f t="shared" si="3"/>
        <v>37</v>
      </c>
      <c r="AK10" s="13">
        <f t="shared" si="4"/>
        <v>32.5</v>
      </c>
      <c r="AL10" s="59">
        <f t="shared" si="5"/>
        <v>11.7</v>
      </c>
      <c r="AM10" s="44">
        <v>40</v>
      </c>
      <c r="AN10" s="1">
        <v>51</v>
      </c>
      <c r="AO10" s="1">
        <v>60</v>
      </c>
      <c r="AP10" s="1">
        <v>0</v>
      </c>
      <c r="AQ10" s="1">
        <v>68</v>
      </c>
      <c r="AR10" s="1">
        <v>65</v>
      </c>
      <c r="AS10" s="1">
        <v>40</v>
      </c>
      <c r="AT10" s="1">
        <v>90</v>
      </c>
      <c r="AU10" s="1">
        <v>90</v>
      </c>
      <c r="AV10" s="11">
        <v>60</v>
      </c>
      <c r="AW10" s="12">
        <f t="shared" si="6"/>
        <v>56.4</v>
      </c>
      <c r="AX10" s="71">
        <f t="shared" si="7"/>
        <v>5.0759999999999996</v>
      </c>
      <c r="AY10" s="79">
        <v>72</v>
      </c>
      <c r="AZ10" s="80">
        <f t="shared" si="8"/>
        <v>6.4799999999999995</v>
      </c>
      <c r="BA10" s="87">
        <f t="shared" si="9"/>
        <v>28.811555555555557</v>
      </c>
      <c r="BB10" s="88">
        <f t="shared" si="10"/>
        <v>55.471111111111107</v>
      </c>
    </row>
    <row r="11" spans="1:54" x14ac:dyDescent="0.25">
      <c r="A11" s="33" t="s">
        <v>6</v>
      </c>
      <c r="B11" s="44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9">
        <f t="shared" si="0"/>
        <v>100</v>
      </c>
      <c r="AD11" s="45">
        <f t="shared" si="1"/>
        <v>6</v>
      </c>
      <c r="AE11" s="44">
        <v>30</v>
      </c>
      <c r="AF11" s="1">
        <v>27</v>
      </c>
      <c r="AG11" s="10">
        <f t="shared" si="2"/>
        <v>57</v>
      </c>
      <c r="AH11" s="5">
        <v>24</v>
      </c>
      <c r="AI11" s="5">
        <v>45</v>
      </c>
      <c r="AJ11" s="10">
        <f t="shared" si="3"/>
        <v>69</v>
      </c>
      <c r="AK11" s="13">
        <f t="shared" si="4"/>
        <v>63</v>
      </c>
      <c r="AL11" s="59">
        <f t="shared" si="5"/>
        <v>22.68</v>
      </c>
      <c r="AM11" s="44">
        <v>70</v>
      </c>
      <c r="AN11" s="1">
        <v>51</v>
      </c>
      <c r="AO11" s="1">
        <v>55</v>
      </c>
      <c r="AP11" s="1">
        <v>70</v>
      </c>
      <c r="AQ11" s="1">
        <v>68</v>
      </c>
      <c r="AR11" s="1">
        <v>60</v>
      </c>
      <c r="AS11" s="1">
        <v>40</v>
      </c>
      <c r="AT11" s="1">
        <v>90</v>
      </c>
      <c r="AU11" s="1">
        <v>90</v>
      </c>
      <c r="AV11" s="11">
        <v>100</v>
      </c>
      <c r="AW11" s="12">
        <f t="shared" si="6"/>
        <v>69.400000000000006</v>
      </c>
      <c r="AX11" s="71">
        <f t="shared" si="7"/>
        <v>6.2460000000000004</v>
      </c>
      <c r="AY11" s="79">
        <v>73</v>
      </c>
      <c r="AZ11" s="80">
        <f t="shared" si="8"/>
        <v>6.5699999999999994</v>
      </c>
      <c r="BA11" s="87">
        <f t="shared" si="9"/>
        <v>41.495999999999995</v>
      </c>
      <c r="BB11" s="89">
        <f t="shared" si="10"/>
        <v>23.760000000000012</v>
      </c>
    </row>
    <row r="12" spans="1:54" x14ac:dyDescent="0.25">
      <c r="A12" s="33" t="s">
        <v>7</v>
      </c>
      <c r="B12" s="44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9">
        <f t="shared" si="0"/>
        <v>100</v>
      </c>
      <c r="AD12" s="45">
        <f t="shared" si="1"/>
        <v>6</v>
      </c>
      <c r="AE12" s="44">
        <v>30</v>
      </c>
      <c r="AF12" s="1">
        <v>23</v>
      </c>
      <c r="AG12" s="10">
        <f t="shared" si="2"/>
        <v>53</v>
      </c>
      <c r="AH12" s="5">
        <v>25</v>
      </c>
      <c r="AI12" s="5">
        <v>30</v>
      </c>
      <c r="AJ12" s="10">
        <f t="shared" si="3"/>
        <v>55</v>
      </c>
      <c r="AK12" s="13">
        <f t="shared" si="4"/>
        <v>54</v>
      </c>
      <c r="AL12" s="59">
        <f t="shared" si="5"/>
        <v>19.439999999999998</v>
      </c>
      <c r="AM12" s="44">
        <v>90</v>
      </c>
      <c r="AN12" s="1">
        <v>30</v>
      </c>
      <c r="AO12" s="1">
        <v>45</v>
      </c>
      <c r="AP12" s="1">
        <v>70</v>
      </c>
      <c r="AQ12" s="1">
        <v>85</v>
      </c>
      <c r="AR12" s="1">
        <v>65</v>
      </c>
      <c r="AS12" s="1">
        <v>40</v>
      </c>
      <c r="AT12" s="1">
        <v>90</v>
      </c>
      <c r="AU12" s="1">
        <v>90</v>
      </c>
      <c r="AV12" s="11">
        <v>100</v>
      </c>
      <c r="AW12" s="12">
        <f t="shared" si="6"/>
        <v>70.5</v>
      </c>
      <c r="AX12" s="71">
        <f t="shared" si="7"/>
        <v>6.3449999999999998</v>
      </c>
      <c r="AY12" s="79">
        <v>81</v>
      </c>
      <c r="AZ12" s="80">
        <f t="shared" si="8"/>
        <v>7.29</v>
      </c>
      <c r="BA12" s="87">
        <f t="shared" si="9"/>
        <v>39.074999999999996</v>
      </c>
      <c r="BB12" s="89">
        <f t="shared" si="10"/>
        <v>29.812500000000011</v>
      </c>
    </row>
    <row r="13" spans="1:54" x14ac:dyDescent="0.25">
      <c r="A13" s="33" t="s">
        <v>8</v>
      </c>
      <c r="B13" s="44">
        <v>0</v>
      </c>
      <c r="C13" s="1">
        <v>0</v>
      </c>
      <c r="D13" s="1">
        <v>1</v>
      </c>
      <c r="E13" s="1">
        <v>1</v>
      </c>
      <c r="F13" s="1">
        <v>0</v>
      </c>
      <c r="G13" s="1">
        <v>1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1</v>
      </c>
      <c r="R13" s="1">
        <v>1</v>
      </c>
      <c r="S13" s="1">
        <v>1</v>
      </c>
      <c r="T13" s="1">
        <v>1</v>
      </c>
      <c r="U13" s="1">
        <v>0</v>
      </c>
      <c r="V13" s="1">
        <v>0</v>
      </c>
      <c r="W13" s="1">
        <v>0</v>
      </c>
      <c r="X13" s="1">
        <v>1</v>
      </c>
      <c r="Y13" s="1">
        <v>1</v>
      </c>
      <c r="Z13" s="1">
        <v>1</v>
      </c>
      <c r="AA13" s="1">
        <v>1</v>
      </c>
      <c r="AB13" s="1">
        <v>0</v>
      </c>
      <c r="AC13" s="9">
        <f t="shared" si="0"/>
        <v>51.851851851851848</v>
      </c>
      <c r="AD13" s="45">
        <f t="shared" si="1"/>
        <v>3.1111111111111107</v>
      </c>
      <c r="AE13" s="44">
        <v>10</v>
      </c>
      <c r="AF13" s="1">
        <v>4</v>
      </c>
      <c r="AG13" s="10">
        <f t="shared" si="2"/>
        <v>14</v>
      </c>
      <c r="AH13" s="5">
        <v>16</v>
      </c>
      <c r="AI13" s="5">
        <v>18</v>
      </c>
      <c r="AJ13" s="10">
        <f t="shared" si="3"/>
        <v>34</v>
      </c>
      <c r="AK13" s="13">
        <f t="shared" si="4"/>
        <v>24</v>
      </c>
      <c r="AL13" s="59">
        <f t="shared" si="5"/>
        <v>8.64</v>
      </c>
      <c r="AM13" s="44">
        <v>0</v>
      </c>
      <c r="AN13" s="1">
        <v>65</v>
      </c>
      <c r="AO13" s="1">
        <v>60</v>
      </c>
      <c r="AP13" s="1">
        <v>0</v>
      </c>
      <c r="AQ13" s="1">
        <v>0</v>
      </c>
      <c r="AR13" s="1">
        <v>60</v>
      </c>
      <c r="AS13" s="1">
        <v>40</v>
      </c>
      <c r="AT13" s="1">
        <v>90</v>
      </c>
      <c r="AU13" s="1">
        <v>90</v>
      </c>
      <c r="AV13" s="11">
        <v>100</v>
      </c>
      <c r="AW13" s="12">
        <f t="shared" si="6"/>
        <v>50.5</v>
      </c>
      <c r="AX13" s="71">
        <f t="shared" si="7"/>
        <v>4.5449999999999999</v>
      </c>
      <c r="AY13" s="79">
        <v>26</v>
      </c>
      <c r="AZ13" s="80">
        <f t="shared" si="8"/>
        <v>2.34</v>
      </c>
      <c r="BA13" s="87">
        <f t="shared" si="9"/>
        <v>18.636111111111113</v>
      </c>
      <c r="BB13" s="88">
        <f t="shared" si="10"/>
        <v>80.909722222222214</v>
      </c>
    </row>
    <row r="14" spans="1:54" x14ac:dyDescent="0.25">
      <c r="A14" s="33" t="s">
        <v>9</v>
      </c>
      <c r="B14" s="44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0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9">
        <f t="shared" si="0"/>
        <v>96.296296296296291</v>
      </c>
      <c r="AD14" s="45">
        <f t="shared" si="1"/>
        <v>5.7777777777777768</v>
      </c>
      <c r="AE14" s="44">
        <v>20</v>
      </c>
      <c r="AF14" s="1">
        <v>12</v>
      </c>
      <c r="AG14" s="10">
        <f t="shared" si="2"/>
        <v>32</v>
      </c>
      <c r="AH14" s="5">
        <v>6</v>
      </c>
      <c r="AI14" s="5">
        <v>18</v>
      </c>
      <c r="AJ14" s="10">
        <f t="shared" si="3"/>
        <v>24</v>
      </c>
      <c r="AK14" s="13">
        <f t="shared" si="4"/>
        <v>28</v>
      </c>
      <c r="AL14" s="59">
        <f t="shared" si="5"/>
        <v>10.08</v>
      </c>
      <c r="AM14" s="44">
        <v>0</v>
      </c>
      <c r="AN14" s="1">
        <v>68</v>
      </c>
      <c r="AO14" s="1">
        <v>50</v>
      </c>
      <c r="AP14" s="1">
        <v>70</v>
      </c>
      <c r="AQ14" s="1">
        <v>65</v>
      </c>
      <c r="AR14" s="1">
        <v>62</v>
      </c>
      <c r="AS14" s="1">
        <v>40</v>
      </c>
      <c r="AT14" s="1">
        <v>90</v>
      </c>
      <c r="AU14" s="1">
        <v>90</v>
      </c>
      <c r="AV14" s="11">
        <v>60</v>
      </c>
      <c r="AW14" s="12">
        <f t="shared" si="6"/>
        <v>59.5</v>
      </c>
      <c r="AX14" s="71">
        <f t="shared" si="7"/>
        <v>5.3549999999999995</v>
      </c>
      <c r="AY14" s="79">
        <v>83</v>
      </c>
      <c r="AZ14" s="80">
        <f t="shared" si="8"/>
        <v>7.47</v>
      </c>
      <c r="BA14" s="87">
        <f t="shared" si="9"/>
        <v>28.68277777777778</v>
      </c>
      <c r="BB14" s="88">
        <f t="shared" si="10"/>
        <v>55.793055555555547</v>
      </c>
    </row>
    <row r="15" spans="1:54" x14ac:dyDescent="0.25">
      <c r="A15" s="33" t="s">
        <v>10</v>
      </c>
      <c r="B15" s="44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9">
        <f t="shared" si="0"/>
        <v>100</v>
      </c>
      <c r="AD15" s="45">
        <f t="shared" si="1"/>
        <v>6</v>
      </c>
      <c r="AE15" s="44">
        <v>25</v>
      </c>
      <c r="AF15" s="1">
        <v>18</v>
      </c>
      <c r="AG15" s="10">
        <f t="shared" si="2"/>
        <v>43</v>
      </c>
      <c r="AH15" s="5">
        <v>19</v>
      </c>
      <c r="AI15" s="5">
        <v>30</v>
      </c>
      <c r="AJ15" s="10">
        <f t="shared" si="3"/>
        <v>49</v>
      </c>
      <c r="AK15" s="13">
        <f t="shared" si="4"/>
        <v>46</v>
      </c>
      <c r="AL15" s="59">
        <f t="shared" si="5"/>
        <v>16.559999999999999</v>
      </c>
      <c r="AM15" s="44">
        <v>20</v>
      </c>
      <c r="AN15" s="1">
        <v>65</v>
      </c>
      <c r="AO15" s="1">
        <v>60</v>
      </c>
      <c r="AP15" s="1">
        <v>70</v>
      </c>
      <c r="AQ15" s="1">
        <v>65</v>
      </c>
      <c r="AR15" s="1">
        <v>68</v>
      </c>
      <c r="AS15" s="1">
        <v>70</v>
      </c>
      <c r="AT15" s="1">
        <v>90</v>
      </c>
      <c r="AU15" s="1">
        <v>90</v>
      </c>
      <c r="AV15" s="11">
        <v>60</v>
      </c>
      <c r="AW15" s="12">
        <f t="shared" si="6"/>
        <v>65.8</v>
      </c>
      <c r="AX15" s="71">
        <f t="shared" si="7"/>
        <v>5.9219999999999997</v>
      </c>
      <c r="AY15" s="79">
        <v>77</v>
      </c>
      <c r="AZ15" s="80">
        <f t="shared" si="8"/>
        <v>6.93</v>
      </c>
      <c r="BA15" s="87">
        <f t="shared" si="9"/>
        <v>35.411999999999999</v>
      </c>
      <c r="BB15" s="89">
        <f t="shared" si="10"/>
        <v>38.97</v>
      </c>
    </row>
    <row r="16" spans="1:54" x14ac:dyDescent="0.25">
      <c r="A16" s="33" t="s">
        <v>11</v>
      </c>
      <c r="B16" s="44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9">
        <f t="shared" si="0"/>
        <v>51.851851851851848</v>
      </c>
      <c r="AD16" s="45">
        <f t="shared" si="1"/>
        <v>3.1111111111111107</v>
      </c>
      <c r="AE16" s="44">
        <v>5</v>
      </c>
      <c r="AF16" s="1">
        <v>2</v>
      </c>
      <c r="AG16" s="10">
        <f t="shared" si="2"/>
        <v>7</v>
      </c>
      <c r="AH16" s="5">
        <v>0</v>
      </c>
      <c r="AI16" s="5">
        <v>0</v>
      </c>
      <c r="AJ16" s="10">
        <f t="shared" si="3"/>
        <v>0</v>
      </c>
      <c r="AK16" s="13">
        <f t="shared" si="4"/>
        <v>3.5</v>
      </c>
      <c r="AL16" s="59">
        <f t="shared" si="5"/>
        <v>1.26</v>
      </c>
      <c r="AM16" s="44">
        <v>0</v>
      </c>
      <c r="AN16" s="1">
        <v>0</v>
      </c>
      <c r="AO16" s="1">
        <v>40</v>
      </c>
      <c r="AP16" s="1">
        <v>0</v>
      </c>
      <c r="AQ16" s="1">
        <v>55</v>
      </c>
      <c r="AR16" s="1">
        <v>0</v>
      </c>
      <c r="AS16" s="1">
        <v>0</v>
      </c>
      <c r="AT16" s="1">
        <v>0</v>
      </c>
      <c r="AU16" s="1">
        <v>0</v>
      </c>
      <c r="AV16" s="11">
        <v>0</v>
      </c>
      <c r="AW16" s="12">
        <f t="shared" si="6"/>
        <v>9.5</v>
      </c>
      <c r="AX16" s="71">
        <f t="shared" si="7"/>
        <v>0.85499999999999998</v>
      </c>
      <c r="AY16" s="79">
        <v>0</v>
      </c>
      <c r="AZ16" s="80">
        <f t="shared" si="8"/>
        <v>0</v>
      </c>
      <c r="BA16" s="87">
        <f t="shared" si="9"/>
        <v>5.2261111111111109</v>
      </c>
      <c r="BB16" s="88">
        <f t="shared" si="10"/>
        <v>114.43472222222222</v>
      </c>
    </row>
    <row r="17" spans="1:54" x14ac:dyDescent="0.25">
      <c r="A17" s="33" t="s">
        <v>12</v>
      </c>
      <c r="B17" s="44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9">
        <f t="shared" si="0"/>
        <v>100</v>
      </c>
      <c r="AD17" s="45">
        <f t="shared" si="1"/>
        <v>6</v>
      </c>
      <c r="AE17" s="44">
        <v>35</v>
      </c>
      <c r="AF17" s="1">
        <v>21</v>
      </c>
      <c r="AG17" s="10">
        <f t="shared" si="2"/>
        <v>56</v>
      </c>
      <c r="AH17" s="5">
        <v>27</v>
      </c>
      <c r="AI17" s="5">
        <v>38</v>
      </c>
      <c r="AJ17" s="10">
        <f t="shared" si="3"/>
        <v>65</v>
      </c>
      <c r="AK17" s="13">
        <f t="shared" si="4"/>
        <v>60.5</v>
      </c>
      <c r="AL17" s="59">
        <f t="shared" si="5"/>
        <v>21.779999999999998</v>
      </c>
      <c r="AM17" s="44">
        <v>50</v>
      </c>
      <c r="AN17" s="1">
        <v>0</v>
      </c>
      <c r="AO17" s="1">
        <v>70</v>
      </c>
      <c r="AP17" s="1">
        <v>80</v>
      </c>
      <c r="AQ17" s="1">
        <v>78</v>
      </c>
      <c r="AR17" s="1">
        <v>68</v>
      </c>
      <c r="AS17" s="1">
        <v>70</v>
      </c>
      <c r="AT17" s="1">
        <v>90</v>
      </c>
      <c r="AU17" s="1">
        <v>90</v>
      </c>
      <c r="AV17" s="11">
        <v>60</v>
      </c>
      <c r="AW17" s="12">
        <f t="shared" si="6"/>
        <v>65.599999999999994</v>
      </c>
      <c r="AX17" s="71">
        <f t="shared" si="7"/>
        <v>5.903999999999999</v>
      </c>
      <c r="AY17" s="79">
        <v>93</v>
      </c>
      <c r="AZ17" s="80">
        <f t="shared" si="8"/>
        <v>8.3699999999999992</v>
      </c>
      <c r="BA17" s="87">
        <f t="shared" si="9"/>
        <v>42.053999999999995</v>
      </c>
      <c r="BB17" s="89">
        <f t="shared" si="10"/>
        <v>22.365000000000013</v>
      </c>
    </row>
    <row r="18" spans="1:54" x14ac:dyDescent="0.25">
      <c r="A18" s="33" t="s">
        <v>13</v>
      </c>
      <c r="B18" s="44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0</v>
      </c>
      <c r="AA18" s="1">
        <v>1</v>
      </c>
      <c r="AB18" s="1">
        <v>0</v>
      </c>
      <c r="AC18" s="9">
        <f t="shared" si="0"/>
        <v>88.888888888888886</v>
      </c>
      <c r="AD18" s="45">
        <f t="shared" si="1"/>
        <v>5.333333333333333</v>
      </c>
      <c r="AE18" s="44">
        <v>15</v>
      </c>
      <c r="AF18" s="1">
        <v>15</v>
      </c>
      <c r="AG18" s="10">
        <f t="shared" si="2"/>
        <v>30</v>
      </c>
      <c r="AH18" s="5">
        <v>18</v>
      </c>
      <c r="AI18" s="5">
        <v>38</v>
      </c>
      <c r="AJ18" s="10">
        <f t="shared" si="3"/>
        <v>56</v>
      </c>
      <c r="AK18" s="13">
        <f t="shared" si="4"/>
        <v>43</v>
      </c>
      <c r="AL18" s="59">
        <f t="shared" si="5"/>
        <v>15.479999999999999</v>
      </c>
      <c r="AM18" s="44">
        <v>0</v>
      </c>
      <c r="AN18" s="1">
        <v>65</v>
      </c>
      <c r="AO18" s="1">
        <v>60</v>
      </c>
      <c r="AP18" s="1">
        <v>78</v>
      </c>
      <c r="AQ18" s="1">
        <v>65</v>
      </c>
      <c r="AR18" s="1">
        <v>70</v>
      </c>
      <c r="AS18" s="1">
        <v>70</v>
      </c>
      <c r="AT18" s="1">
        <v>0</v>
      </c>
      <c r="AU18" s="1">
        <v>0</v>
      </c>
      <c r="AV18" s="11">
        <v>60</v>
      </c>
      <c r="AW18" s="12">
        <f t="shared" si="6"/>
        <v>46.8</v>
      </c>
      <c r="AX18" s="71">
        <f t="shared" si="7"/>
        <v>4.2119999999999997</v>
      </c>
      <c r="AY18" s="79">
        <v>83</v>
      </c>
      <c r="AZ18" s="80">
        <f t="shared" si="8"/>
        <v>7.47</v>
      </c>
      <c r="BA18" s="87">
        <f t="shared" si="9"/>
        <v>32.495333333333335</v>
      </c>
      <c r="BB18" s="89">
        <f t="shared" si="10"/>
        <v>46.261666666666663</v>
      </c>
    </row>
    <row r="19" spans="1:54" x14ac:dyDescent="0.25">
      <c r="A19" s="33" t="s">
        <v>14</v>
      </c>
      <c r="B19" s="44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0</v>
      </c>
      <c r="S19" s="1">
        <v>1</v>
      </c>
      <c r="T19" s="1">
        <v>1</v>
      </c>
      <c r="U19" s="1">
        <v>0</v>
      </c>
      <c r="V19" s="1">
        <v>1</v>
      </c>
      <c r="W19" s="1">
        <v>1</v>
      </c>
      <c r="X19" s="1">
        <v>1</v>
      </c>
      <c r="Y19" s="1">
        <v>0</v>
      </c>
      <c r="Z19" s="1">
        <v>0</v>
      </c>
      <c r="AA19" s="1">
        <v>0</v>
      </c>
      <c r="AB19" s="1">
        <v>1</v>
      </c>
      <c r="AC19" s="9">
        <f t="shared" si="0"/>
        <v>77.777777777777786</v>
      </c>
      <c r="AD19" s="45">
        <f t="shared" si="1"/>
        <v>4.666666666666667</v>
      </c>
      <c r="AE19" s="44">
        <v>25</v>
      </c>
      <c r="AF19" s="1">
        <v>20</v>
      </c>
      <c r="AG19" s="10">
        <f t="shared" si="2"/>
        <v>45</v>
      </c>
      <c r="AH19" s="5">
        <v>11</v>
      </c>
      <c r="AI19" s="5">
        <v>30</v>
      </c>
      <c r="AJ19" s="10">
        <f t="shared" si="3"/>
        <v>41</v>
      </c>
      <c r="AK19" s="13">
        <f t="shared" si="4"/>
        <v>43</v>
      </c>
      <c r="AL19" s="59">
        <f t="shared" si="5"/>
        <v>15.479999999999999</v>
      </c>
      <c r="AM19" s="44">
        <v>0</v>
      </c>
      <c r="AN19" s="1">
        <v>0</v>
      </c>
      <c r="AO19" s="1">
        <v>55</v>
      </c>
      <c r="AP19" s="1">
        <v>75</v>
      </c>
      <c r="AQ19" s="1">
        <v>65</v>
      </c>
      <c r="AR19" s="1">
        <v>0</v>
      </c>
      <c r="AS19" s="1">
        <v>70</v>
      </c>
      <c r="AT19" s="1">
        <v>0</v>
      </c>
      <c r="AU19" s="1">
        <v>0</v>
      </c>
      <c r="AV19" s="11">
        <v>0</v>
      </c>
      <c r="AW19" s="12">
        <f t="shared" si="6"/>
        <v>26.5</v>
      </c>
      <c r="AX19" s="71">
        <f t="shared" si="7"/>
        <v>2.3849999999999998</v>
      </c>
      <c r="AY19" s="79">
        <v>32</v>
      </c>
      <c r="AZ19" s="80">
        <f t="shared" si="8"/>
        <v>2.88</v>
      </c>
      <c r="BA19" s="87">
        <f t="shared" si="9"/>
        <v>25.411666666666665</v>
      </c>
      <c r="BB19" s="88">
        <f t="shared" si="10"/>
        <v>63.970833333333331</v>
      </c>
    </row>
    <row r="20" spans="1:54" x14ac:dyDescent="0.25">
      <c r="A20" s="33" t="s">
        <v>15</v>
      </c>
      <c r="B20" s="44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1</v>
      </c>
      <c r="V20" s="1">
        <v>1</v>
      </c>
      <c r="W20" s="1">
        <v>1</v>
      </c>
      <c r="X20" s="1">
        <v>0</v>
      </c>
      <c r="Y20" s="1">
        <v>0</v>
      </c>
      <c r="Z20" s="1">
        <v>1</v>
      </c>
      <c r="AA20" s="1">
        <v>1</v>
      </c>
      <c r="AB20" s="1">
        <v>1</v>
      </c>
      <c r="AC20" s="9">
        <f t="shared" si="0"/>
        <v>88.888888888888886</v>
      </c>
      <c r="AD20" s="45">
        <f t="shared" si="1"/>
        <v>5.333333333333333</v>
      </c>
      <c r="AE20" s="44">
        <v>25</v>
      </c>
      <c r="AF20" s="1">
        <v>20</v>
      </c>
      <c r="AG20" s="10">
        <f t="shared" si="2"/>
        <v>45</v>
      </c>
      <c r="AH20" s="5">
        <v>10</v>
      </c>
      <c r="AI20" s="5">
        <v>15</v>
      </c>
      <c r="AJ20" s="10">
        <f t="shared" si="3"/>
        <v>25</v>
      </c>
      <c r="AK20" s="13">
        <f t="shared" si="4"/>
        <v>35</v>
      </c>
      <c r="AL20" s="59">
        <f t="shared" si="5"/>
        <v>12.6</v>
      </c>
      <c r="AM20" s="44">
        <v>0</v>
      </c>
      <c r="AN20" s="1">
        <v>70</v>
      </c>
      <c r="AO20" s="1">
        <v>40</v>
      </c>
      <c r="AP20" s="1">
        <v>70</v>
      </c>
      <c r="AQ20" s="1">
        <v>65</v>
      </c>
      <c r="AR20" s="1">
        <v>68</v>
      </c>
      <c r="AS20" s="1">
        <v>48</v>
      </c>
      <c r="AT20" s="1">
        <v>100</v>
      </c>
      <c r="AU20" s="1">
        <v>100</v>
      </c>
      <c r="AV20" s="11">
        <v>60</v>
      </c>
      <c r="AW20" s="12">
        <f t="shared" si="6"/>
        <v>62.1</v>
      </c>
      <c r="AX20" s="71">
        <f t="shared" si="7"/>
        <v>5.5889999999999995</v>
      </c>
      <c r="AY20" s="79">
        <v>74</v>
      </c>
      <c r="AZ20" s="80">
        <f t="shared" si="8"/>
        <v>6.66</v>
      </c>
      <c r="BA20" s="87">
        <f t="shared" si="9"/>
        <v>30.182333333333329</v>
      </c>
      <c r="BB20" s="88">
        <f t="shared" si="10"/>
        <v>52.044166666666676</v>
      </c>
    </row>
    <row r="21" spans="1:54" x14ac:dyDescent="0.25">
      <c r="A21" s="33" t="s">
        <v>16</v>
      </c>
      <c r="B21" s="44">
        <v>0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0</v>
      </c>
      <c r="Y21" s="1">
        <v>1</v>
      </c>
      <c r="Z21" s="1">
        <v>1</v>
      </c>
      <c r="AA21" s="1">
        <v>1</v>
      </c>
      <c r="AB21" s="1">
        <v>1</v>
      </c>
      <c r="AC21" s="9">
        <f t="shared" si="0"/>
        <v>88.888888888888886</v>
      </c>
      <c r="AD21" s="45">
        <f t="shared" si="1"/>
        <v>5.333333333333333</v>
      </c>
      <c r="AE21" s="44">
        <v>30</v>
      </c>
      <c r="AF21" s="1">
        <v>28</v>
      </c>
      <c r="AG21" s="10">
        <f t="shared" si="2"/>
        <v>58</v>
      </c>
      <c r="AH21" s="5">
        <v>23</v>
      </c>
      <c r="AI21" s="5">
        <v>18</v>
      </c>
      <c r="AJ21" s="10">
        <f t="shared" si="3"/>
        <v>41</v>
      </c>
      <c r="AK21" s="13">
        <f t="shared" si="4"/>
        <v>49.5</v>
      </c>
      <c r="AL21" s="59">
        <f t="shared" si="5"/>
        <v>17.82</v>
      </c>
      <c r="AM21" s="44">
        <v>35</v>
      </c>
      <c r="AN21" s="1">
        <v>80</v>
      </c>
      <c r="AO21" s="1">
        <v>58</v>
      </c>
      <c r="AP21" s="1">
        <v>78</v>
      </c>
      <c r="AQ21" s="1">
        <v>78</v>
      </c>
      <c r="AR21" s="1">
        <v>0</v>
      </c>
      <c r="AS21" s="1">
        <v>48</v>
      </c>
      <c r="AT21" s="1">
        <v>90</v>
      </c>
      <c r="AU21" s="1">
        <v>90</v>
      </c>
      <c r="AV21" s="11">
        <v>60</v>
      </c>
      <c r="AW21" s="12">
        <f t="shared" si="6"/>
        <v>61.7</v>
      </c>
      <c r="AX21" s="71">
        <f t="shared" si="7"/>
        <v>5.5529999999999999</v>
      </c>
      <c r="AY21" s="79">
        <v>85</v>
      </c>
      <c r="AZ21" s="80">
        <f t="shared" si="8"/>
        <v>7.6499999999999995</v>
      </c>
      <c r="BA21" s="87">
        <f t="shared" si="9"/>
        <v>36.356333333333332</v>
      </c>
      <c r="BB21" s="89">
        <f t="shared" si="10"/>
        <v>36.609166666666667</v>
      </c>
    </row>
    <row r="22" spans="1:54" x14ac:dyDescent="0.25">
      <c r="A22" s="33" t="s">
        <v>17</v>
      </c>
      <c r="B22" s="44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9">
        <f t="shared" si="0"/>
        <v>96.296296296296291</v>
      </c>
      <c r="AD22" s="45">
        <f t="shared" si="1"/>
        <v>5.7777777777777768</v>
      </c>
      <c r="AE22" s="44">
        <v>30</v>
      </c>
      <c r="AF22" s="1">
        <v>27</v>
      </c>
      <c r="AG22" s="10">
        <f t="shared" si="2"/>
        <v>57</v>
      </c>
      <c r="AH22" s="5">
        <v>20</v>
      </c>
      <c r="AI22" s="5">
        <v>30</v>
      </c>
      <c r="AJ22" s="10">
        <f t="shared" si="3"/>
        <v>50</v>
      </c>
      <c r="AK22" s="13">
        <f t="shared" si="4"/>
        <v>53.5</v>
      </c>
      <c r="AL22" s="59">
        <f t="shared" si="5"/>
        <v>19.259999999999998</v>
      </c>
      <c r="AM22" s="44">
        <v>80</v>
      </c>
      <c r="AN22" s="1">
        <v>70</v>
      </c>
      <c r="AO22" s="1">
        <v>70</v>
      </c>
      <c r="AP22" s="1">
        <v>70</v>
      </c>
      <c r="AQ22" s="1">
        <v>65</v>
      </c>
      <c r="AR22" s="1">
        <v>63</v>
      </c>
      <c r="AS22" s="1">
        <v>48</v>
      </c>
      <c r="AT22" s="1">
        <v>90</v>
      </c>
      <c r="AU22" s="1">
        <v>90</v>
      </c>
      <c r="AV22" s="11">
        <v>80</v>
      </c>
      <c r="AW22" s="12">
        <f t="shared" si="6"/>
        <v>72.599999999999994</v>
      </c>
      <c r="AX22" s="71">
        <f t="shared" si="7"/>
        <v>6.5339999999999989</v>
      </c>
      <c r="AY22" s="79">
        <v>67</v>
      </c>
      <c r="AZ22" s="80">
        <f t="shared" si="8"/>
        <v>6.0299999999999994</v>
      </c>
      <c r="BA22" s="87">
        <f t="shared" si="9"/>
        <v>37.601777777777777</v>
      </c>
      <c r="BB22" s="89">
        <f t="shared" si="10"/>
        <v>33.495555555555555</v>
      </c>
    </row>
    <row r="23" spans="1:54" x14ac:dyDescent="0.25">
      <c r="A23" s="33" t="s">
        <v>18</v>
      </c>
      <c r="B23" s="44">
        <v>0</v>
      </c>
      <c r="C23" s="1">
        <v>0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9">
        <f t="shared" si="0"/>
        <v>25.925925925925924</v>
      </c>
      <c r="AD23" s="45">
        <f t="shared" si="1"/>
        <v>1.5555555555555554</v>
      </c>
      <c r="AE23" s="44">
        <v>15</v>
      </c>
      <c r="AF23" s="1">
        <v>2</v>
      </c>
      <c r="AG23" s="10">
        <f t="shared" si="2"/>
        <v>17</v>
      </c>
      <c r="AH23" s="5">
        <v>0</v>
      </c>
      <c r="AI23" s="5">
        <v>0</v>
      </c>
      <c r="AJ23" s="10">
        <f t="shared" si="3"/>
        <v>0</v>
      </c>
      <c r="AK23" s="13">
        <f t="shared" si="4"/>
        <v>8.5</v>
      </c>
      <c r="AL23" s="59">
        <f t="shared" si="5"/>
        <v>3.06</v>
      </c>
      <c r="AM23" s="44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48</v>
      </c>
      <c r="AT23" s="1">
        <v>0</v>
      </c>
      <c r="AU23" s="1">
        <v>0</v>
      </c>
      <c r="AV23" s="11">
        <v>0</v>
      </c>
      <c r="AW23" s="12">
        <f t="shared" si="6"/>
        <v>4.8</v>
      </c>
      <c r="AX23" s="71">
        <f t="shared" si="7"/>
        <v>0.432</v>
      </c>
      <c r="AY23" s="79">
        <v>0</v>
      </c>
      <c r="AZ23" s="80">
        <f t="shared" si="8"/>
        <v>0</v>
      </c>
      <c r="BA23" s="87">
        <f t="shared" si="9"/>
        <v>5.0475555555555554</v>
      </c>
      <c r="BB23" s="89">
        <f t="shared" si="10"/>
        <v>114.88111111111111</v>
      </c>
    </row>
    <row r="24" spans="1:54" x14ac:dyDescent="0.25">
      <c r="A24" s="33" t="s">
        <v>19</v>
      </c>
      <c r="B24" s="44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9">
        <f t="shared" si="0"/>
        <v>100</v>
      </c>
      <c r="AD24" s="45">
        <f t="shared" si="1"/>
        <v>6</v>
      </c>
      <c r="AE24" s="44">
        <v>5</v>
      </c>
      <c r="AF24" s="1">
        <v>21</v>
      </c>
      <c r="AG24" s="10">
        <f t="shared" si="2"/>
        <v>26</v>
      </c>
      <c r="AH24" s="5">
        <v>15</v>
      </c>
      <c r="AI24" s="5">
        <v>18</v>
      </c>
      <c r="AJ24" s="10">
        <f t="shared" si="3"/>
        <v>33</v>
      </c>
      <c r="AK24" s="13">
        <f t="shared" si="4"/>
        <v>29.5</v>
      </c>
      <c r="AL24" s="59">
        <f t="shared" si="5"/>
        <v>10.62</v>
      </c>
      <c r="AM24" s="44">
        <v>0</v>
      </c>
      <c r="AN24" s="1">
        <v>65</v>
      </c>
      <c r="AO24" s="1">
        <v>58</v>
      </c>
      <c r="AP24" s="1">
        <v>75</v>
      </c>
      <c r="AQ24" s="1">
        <v>68</v>
      </c>
      <c r="AR24" s="1">
        <v>50</v>
      </c>
      <c r="AS24" s="1">
        <v>48</v>
      </c>
      <c r="AT24" s="1">
        <v>90</v>
      </c>
      <c r="AU24" s="1">
        <v>90</v>
      </c>
      <c r="AV24" s="11">
        <v>60</v>
      </c>
      <c r="AW24" s="12">
        <f t="shared" si="6"/>
        <v>60.4</v>
      </c>
      <c r="AX24" s="71">
        <f t="shared" si="7"/>
        <v>5.4359999999999999</v>
      </c>
      <c r="AY24" s="79">
        <v>53</v>
      </c>
      <c r="AZ24" s="80">
        <f t="shared" si="8"/>
        <v>4.7699999999999996</v>
      </c>
      <c r="BA24" s="87">
        <f t="shared" si="9"/>
        <v>26.826000000000001</v>
      </c>
      <c r="BB24" s="88">
        <f t="shared" si="10"/>
        <v>60.434999999999995</v>
      </c>
    </row>
    <row r="25" spans="1:54" x14ac:dyDescent="0.25">
      <c r="A25" s="33" t="s">
        <v>20</v>
      </c>
      <c r="B25" s="44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9">
        <f t="shared" si="0"/>
        <v>100</v>
      </c>
      <c r="AD25" s="45">
        <f t="shared" si="1"/>
        <v>6</v>
      </c>
      <c r="AE25" s="44">
        <v>25</v>
      </c>
      <c r="AF25" s="1">
        <v>26</v>
      </c>
      <c r="AG25" s="10">
        <f t="shared" si="2"/>
        <v>51</v>
      </c>
      <c r="AH25" s="5">
        <v>15</v>
      </c>
      <c r="AI25" s="5">
        <v>30</v>
      </c>
      <c r="AJ25" s="10">
        <f t="shared" si="3"/>
        <v>45</v>
      </c>
      <c r="AK25" s="13">
        <f t="shared" si="4"/>
        <v>48</v>
      </c>
      <c r="AL25" s="59">
        <f t="shared" si="5"/>
        <v>17.28</v>
      </c>
      <c r="AM25" s="44">
        <v>90</v>
      </c>
      <c r="AN25" s="1">
        <v>70</v>
      </c>
      <c r="AO25" s="1">
        <v>60</v>
      </c>
      <c r="AP25" s="1">
        <v>80</v>
      </c>
      <c r="AQ25" s="1">
        <v>70</v>
      </c>
      <c r="AR25" s="1">
        <v>68</v>
      </c>
      <c r="AS25" s="1">
        <v>60</v>
      </c>
      <c r="AT25" s="1">
        <v>100</v>
      </c>
      <c r="AU25" s="1">
        <v>100</v>
      </c>
      <c r="AV25" s="11">
        <v>100</v>
      </c>
      <c r="AW25" s="12">
        <f t="shared" si="6"/>
        <v>79.8</v>
      </c>
      <c r="AX25" s="71">
        <f t="shared" si="7"/>
        <v>7.1819999999999995</v>
      </c>
      <c r="AY25" s="79">
        <v>100</v>
      </c>
      <c r="AZ25" s="80">
        <f t="shared" si="8"/>
        <v>9</v>
      </c>
      <c r="BA25" s="87">
        <f t="shared" si="9"/>
        <v>39.462000000000003</v>
      </c>
      <c r="BB25" s="89">
        <f t="shared" si="10"/>
        <v>28.844999999999992</v>
      </c>
    </row>
    <row r="26" spans="1:54" x14ac:dyDescent="0.25">
      <c r="A26" s="33" t="s">
        <v>21</v>
      </c>
      <c r="B26" s="44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0</v>
      </c>
      <c r="P26" s="1">
        <v>1</v>
      </c>
      <c r="Q26" s="1">
        <v>1</v>
      </c>
      <c r="R26" s="1">
        <v>1</v>
      </c>
      <c r="S26" s="4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9">
        <f t="shared" si="0"/>
        <v>88.888888888888886</v>
      </c>
      <c r="AD26" s="45">
        <f t="shared" si="1"/>
        <v>5.333333333333333</v>
      </c>
      <c r="AE26" s="44">
        <v>20</v>
      </c>
      <c r="AF26" s="1">
        <v>25</v>
      </c>
      <c r="AG26" s="10">
        <f t="shared" si="2"/>
        <v>45</v>
      </c>
      <c r="AH26" s="5">
        <v>17</v>
      </c>
      <c r="AI26" s="5">
        <v>20</v>
      </c>
      <c r="AJ26" s="10">
        <f t="shared" si="3"/>
        <v>37</v>
      </c>
      <c r="AK26" s="13">
        <f t="shared" si="4"/>
        <v>41</v>
      </c>
      <c r="AL26" s="59">
        <f t="shared" si="5"/>
        <v>14.76</v>
      </c>
      <c r="AM26" s="44">
        <v>0</v>
      </c>
      <c r="AN26" s="1">
        <v>60</v>
      </c>
      <c r="AO26" s="1">
        <v>50</v>
      </c>
      <c r="AP26" s="1">
        <v>70</v>
      </c>
      <c r="AQ26" s="1">
        <v>65</v>
      </c>
      <c r="AR26" s="1">
        <v>0</v>
      </c>
      <c r="AS26" s="1">
        <v>0</v>
      </c>
      <c r="AT26" s="1">
        <v>90</v>
      </c>
      <c r="AU26" s="1">
        <v>90</v>
      </c>
      <c r="AV26" s="11">
        <v>60</v>
      </c>
      <c r="AW26" s="12">
        <f t="shared" si="6"/>
        <v>48.5</v>
      </c>
      <c r="AX26" s="71">
        <f t="shared" si="7"/>
        <v>4.3650000000000002</v>
      </c>
      <c r="AY26" s="79">
        <v>86</v>
      </c>
      <c r="AZ26" s="80">
        <f t="shared" si="8"/>
        <v>7.7399999999999993</v>
      </c>
      <c r="BA26" s="87">
        <f t="shared" si="9"/>
        <v>32.198333333333338</v>
      </c>
      <c r="BB26" s="89">
        <f t="shared" si="10"/>
        <v>47.004166666666656</v>
      </c>
    </row>
    <row r="27" spans="1:54" x14ac:dyDescent="0.25">
      <c r="A27" s="33" t="s">
        <v>22</v>
      </c>
      <c r="B27" s="44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0</v>
      </c>
      <c r="AB27" s="1">
        <v>1</v>
      </c>
      <c r="AC27" s="9">
        <f t="shared" si="0"/>
        <v>92.592592592592595</v>
      </c>
      <c r="AD27" s="45">
        <f t="shared" si="1"/>
        <v>5.5555555555555554</v>
      </c>
      <c r="AE27" s="44">
        <v>20</v>
      </c>
      <c r="AF27" s="1">
        <v>32</v>
      </c>
      <c r="AG27" s="10">
        <f t="shared" si="2"/>
        <v>52</v>
      </c>
      <c r="AH27" s="5">
        <v>21</v>
      </c>
      <c r="AI27" s="5">
        <v>15</v>
      </c>
      <c r="AJ27" s="10">
        <f t="shared" si="3"/>
        <v>36</v>
      </c>
      <c r="AK27" s="13">
        <f t="shared" si="4"/>
        <v>44</v>
      </c>
      <c r="AL27" s="59">
        <f t="shared" si="5"/>
        <v>15.84</v>
      </c>
      <c r="AM27" s="44">
        <v>65</v>
      </c>
      <c r="AN27" s="1">
        <v>68</v>
      </c>
      <c r="AO27" s="1">
        <v>50</v>
      </c>
      <c r="AP27" s="1">
        <v>70</v>
      </c>
      <c r="AQ27" s="1">
        <v>85</v>
      </c>
      <c r="AR27" s="1">
        <v>68</v>
      </c>
      <c r="AS27" s="1">
        <v>60</v>
      </c>
      <c r="AT27" s="1">
        <v>90</v>
      </c>
      <c r="AU27" s="1">
        <v>90</v>
      </c>
      <c r="AV27" s="11">
        <v>0</v>
      </c>
      <c r="AW27" s="12">
        <f t="shared" si="6"/>
        <v>64.599999999999994</v>
      </c>
      <c r="AX27" s="71">
        <f t="shared" si="7"/>
        <v>5.8139999999999992</v>
      </c>
      <c r="AY27" s="79">
        <v>77</v>
      </c>
      <c r="AZ27" s="80">
        <f t="shared" si="8"/>
        <v>6.93</v>
      </c>
      <c r="BA27" s="87">
        <f t="shared" si="9"/>
        <v>34.139555555555553</v>
      </c>
      <c r="BB27" s="89">
        <f t="shared" si="10"/>
        <v>42.151111111111113</v>
      </c>
    </row>
    <row r="28" spans="1:54" x14ac:dyDescent="0.25">
      <c r="A28" s="33" t="s">
        <v>23</v>
      </c>
      <c r="B28" s="44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9">
        <f t="shared" si="0"/>
        <v>100</v>
      </c>
      <c r="AD28" s="45">
        <f t="shared" si="1"/>
        <v>6</v>
      </c>
      <c r="AE28" s="44">
        <v>20</v>
      </c>
      <c r="AF28" s="1">
        <v>29</v>
      </c>
      <c r="AG28" s="10">
        <f t="shared" si="2"/>
        <v>49</v>
      </c>
      <c r="AH28" s="5">
        <v>16</v>
      </c>
      <c r="AI28" s="5">
        <v>20</v>
      </c>
      <c r="AJ28" s="10">
        <f t="shared" si="3"/>
        <v>36</v>
      </c>
      <c r="AK28" s="13">
        <f t="shared" si="4"/>
        <v>42.5</v>
      </c>
      <c r="AL28" s="59">
        <f t="shared" si="5"/>
        <v>15.299999999999999</v>
      </c>
      <c r="AM28" s="44">
        <v>75</v>
      </c>
      <c r="AN28" s="1">
        <v>70</v>
      </c>
      <c r="AO28" s="1">
        <v>58</v>
      </c>
      <c r="AP28" s="1">
        <v>80</v>
      </c>
      <c r="AQ28" s="1">
        <v>70</v>
      </c>
      <c r="AR28" s="1">
        <v>75</v>
      </c>
      <c r="AS28" s="1">
        <v>60</v>
      </c>
      <c r="AT28" s="1">
        <v>90</v>
      </c>
      <c r="AU28" s="1">
        <v>90</v>
      </c>
      <c r="AV28" s="11">
        <v>60</v>
      </c>
      <c r="AW28" s="12">
        <f t="shared" si="6"/>
        <v>72.8</v>
      </c>
      <c r="AX28" s="71">
        <f t="shared" si="7"/>
        <v>6.5519999999999996</v>
      </c>
      <c r="AY28" s="79">
        <v>90</v>
      </c>
      <c r="AZ28" s="80">
        <f t="shared" si="8"/>
        <v>8.1</v>
      </c>
      <c r="BA28" s="87">
        <f t="shared" si="9"/>
        <v>35.951999999999998</v>
      </c>
      <c r="BB28" s="89">
        <f t="shared" si="10"/>
        <v>37.620000000000005</v>
      </c>
    </row>
    <row r="29" spans="1:54" x14ac:dyDescent="0.25">
      <c r="A29" s="33" t="s">
        <v>24</v>
      </c>
      <c r="B29" s="44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0</v>
      </c>
      <c r="AB29" s="1">
        <v>1</v>
      </c>
      <c r="AC29" s="9">
        <f t="shared" si="0"/>
        <v>96.296296296296291</v>
      </c>
      <c r="AD29" s="45">
        <f t="shared" si="1"/>
        <v>5.7777777777777768</v>
      </c>
      <c r="AE29" s="44">
        <v>35</v>
      </c>
      <c r="AF29" s="1">
        <v>19</v>
      </c>
      <c r="AG29" s="10">
        <f t="shared" si="2"/>
        <v>54</v>
      </c>
      <c r="AH29" s="5">
        <v>24</v>
      </c>
      <c r="AI29" s="5">
        <v>18</v>
      </c>
      <c r="AJ29" s="10">
        <f t="shared" si="3"/>
        <v>42</v>
      </c>
      <c r="AK29" s="13">
        <f t="shared" si="4"/>
        <v>48</v>
      </c>
      <c r="AL29" s="59">
        <f t="shared" si="5"/>
        <v>17.28</v>
      </c>
      <c r="AM29" s="44">
        <v>0</v>
      </c>
      <c r="AN29" s="1">
        <v>75</v>
      </c>
      <c r="AO29" s="1">
        <v>68</v>
      </c>
      <c r="AP29" s="1">
        <v>70</v>
      </c>
      <c r="AQ29" s="1">
        <v>78</v>
      </c>
      <c r="AR29" s="1">
        <v>55</v>
      </c>
      <c r="AS29" s="1">
        <v>60</v>
      </c>
      <c r="AT29" s="1">
        <v>90</v>
      </c>
      <c r="AU29" s="1">
        <v>90</v>
      </c>
      <c r="AV29" s="11">
        <v>0</v>
      </c>
      <c r="AW29" s="12">
        <f t="shared" si="6"/>
        <v>58.6</v>
      </c>
      <c r="AX29" s="71">
        <f t="shared" si="7"/>
        <v>5.274</v>
      </c>
      <c r="AY29" s="79">
        <v>0</v>
      </c>
      <c r="AZ29" s="80">
        <f t="shared" si="8"/>
        <v>0</v>
      </c>
      <c r="BA29" s="87">
        <f t="shared" si="9"/>
        <v>28.331777777777781</v>
      </c>
      <c r="BB29" s="88">
        <f t="shared" si="10"/>
        <v>56.670555555555545</v>
      </c>
    </row>
    <row r="30" spans="1:54" x14ac:dyDescent="0.25">
      <c r="A30" s="33" t="s">
        <v>25</v>
      </c>
      <c r="B30" s="44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9">
        <f t="shared" si="0"/>
        <v>100</v>
      </c>
      <c r="AD30" s="45">
        <f t="shared" si="1"/>
        <v>6</v>
      </c>
      <c r="AE30" s="44">
        <v>25</v>
      </c>
      <c r="AF30" s="1">
        <v>22</v>
      </c>
      <c r="AG30" s="10">
        <f t="shared" si="2"/>
        <v>47</v>
      </c>
      <c r="AH30" s="5">
        <v>17</v>
      </c>
      <c r="AI30" s="5">
        <v>30</v>
      </c>
      <c r="AJ30" s="10">
        <f t="shared" si="3"/>
        <v>47</v>
      </c>
      <c r="AK30" s="13">
        <f t="shared" si="4"/>
        <v>47</v>
      </c>
      <c r="AL30" s="59">
        <f t="shared" si="5"/>
        <v>16.919999999999998</v>
      </c>
      <c r="AM30" s="44">
        <v>15</v>
      </c>
      <c r="AN30" s="1">
        <v>20</v>
      </c>
      <c r="AO30" s="1">
        <v>60</v>
      </c>
      <c r="AP30" s="1">
        <v>80</v>
      </c>
      <c r="AQ30" s="1">
        <v>65</v>
      </c>
      <c r="AR30" s="1">
        <v>60</v>
      </c>
      <c r="AS30" s="1">
        <v>70</v>
      </c>
      <c r="AT30" s="1">
        <v>90</v>
      </c>
      <c r="AU30" s="1">
        <v>90</v>
      </c>
      <c r="AV30" s="11">
        <v>100</v>
      </c>
      <c r="AW30" s="12">
        <f t="shared" si="6"/>
        <v>65</v>
      </c>
      <c r="AX30" s="71">
        <f t="shared" si="7"/>
        <v>5.85</v>
      </c>
      <c r="AY30" s="79">
        <v>89</v>
      </c>
      <c r="AZ30" s="80">
        <f t="shared" si="8"/>
        <v>8.01</v>
      </c>
      <c r="BA30" s="87">
        <f t="shared" si="9"/>
        <v>36.78</v>
      </c>
      <c r="BB30" s="89">
        <f t="shared" si="10"/>
        <v>35.549999999999997</v>
      </c>
    </row>
    <row r="31" spans="1:54" x14ac:dyDescent="0.25">
      <c r="A31" s="33" t="s">
        <v>26</v>
      </c>
      <c r="B31" s="44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9">
        <f t="shared" si="0"/>
        <v>100</v>
      </c>
      <c r="AD31" s="45">
        <f t="shared" si="1"/>
        <v>6</v>
      </c>
      <c r="AE31" s="44">
        <v>10</v>
      </c>
      <c r="AF31" s="1">
        <v>26</v>
      </c>
      <c r="AG31" s="10">
        <f t="shared" si="2"/>
        <v>36</v>
      </c>
      <c r="AH31" s="5">
        <v>13</v>
      </c>
      <c r="AI31" s="5">
        <v>15</v>
      </c>
      <c r="AJ31" s="10">
        <f t="shared" si="3"/>
        <v>28</v>
      </c>
      <c r="AK31" s="13">
        <f t="shared" si="4"/>
        <v>32</v>
      </c>
      <c r="AL31" s="59">
        <f t="shared" si="5"/>
        <v>11.52</v>
      </c>
      <c r="AM31" s="44">
        <v>60</v>
      </c>
      <c r="AN31" s="1">
        <v>55</v>
      </c>
      <c r="AO31" s="1">
        <v>50</v>
      </c>
      <c r="AP31" s="1">
        <v>75</v>
      </c>
      <c r="AQ31" s="1">
        <v>60</v>
      </c>
      <c r="AR31" s="1">
        <v>58</v>
      </c>
      <c r="AS31" s="1">
        <v>70</v>
      </c>
      <c r="AT31" s="1">
        <v>90</v>
      </c>
      <c r="AU31" s="1">
        <v>90</v>
      </c>
      <c r="AV31" s="11">
        <v>60</v>
      </c>
      <c r="AW31" s="12">
        <f t="shared" si="6"/>
        <v>66.8</v>
      </c>
      <c r="AX31" s="71">
        <f t="shared" si="7"/>
        <v>6.0119999999999996</v>
      </c>
      <c r="AY31" s="79">
        <v>87</v>
      </c>
      <c r="AZ31" s="80">
        <f t="shared" si="8"/>
        <v>7.83</v>
      </c>
      <c r="BA31" s="87">
        <f t="shared" si="9"/>
        <v>31.361999999999998</v>
      </c>
      <c r="BB31" s="88">
        <f t="shared" si="10"/>
        <v>49.094999999999999</v>
      </c>
    </row>
    <row r="32" spans="1:54" x14ac:dyDescent="0.25">
      <c r="A32" s="33" t="s">
        <v>27</v>
      </c>
      <c r="B32" s="44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9">
        <f t="shared" si="0"/>
        <v>100</v>
      </c>
      <c r="AD32" s="45">
        <f t="shared" si="1"/>
        <v>6</v>
      </c>
      <c r="AE32" s="44">
        <v>25</v>
      </c>
      <c r="AF32" s="1">
        <v>8</v>
      </c>
      <c r="AG32" s="10">
        <f t="shared" si="2"/>
        <v>33</v>
      </c>
      <c r="AH32" s="5">
        <v>13</v>
      </c>
      <c r="AI32" s="5">
        <v>25</v>
      </c>
      <c r="AJ32" s="10">
        <f t="shared" si="3"/>
        <v>38</v>
      </c>
      <c r="AK32" s="13">
        <f t="shared" si="4"/>
        <v>35.5</v>
      </c>
      <c r="AL32" s="59">
        <f t="shared" si="5"/>
        <v>12.78</v>
      </c>
      <c r="AM32" s="44">
        <v>90</v>
      </c>
      <c r="AN32" s="1">
        <v>65</v>
      </c>
      <c r="AO32" s="1">
        <v>70</v>
      </c>
      <c r="AP32" s="1">
        <v>80</v>
      </c>
      <c r="AQ32" s="1">
        <v>68</v>
      </c>
      <c r="AR32" s="1">
        <v>60</v>
      </c>
      <c r="AS32" s="1">
        <v>70</v>
      </c>
      <c r="AT32" s="1">
        <v>90</v>
      </c>
      <c r="AU32" s="1">
        <v>90</v>
      </c>
      <c r="AV32" s="11">
        <v>80</v>
      </c>
      <c r="AW32" s="12">
        <f t="shared" si="6"/>
        <v>76.3</v>
      </c>
      <c r="AX32" s="71">
        <f t="shared" si="7"/>
        <v>6.8669999999999991</v>
      </c>
      <c r="AY32" s="79">
        <v>69</v>
      </c>
      <c r="AZ32" s="80">
        <f t="shared" si="8"/>
        <v>6.21</v>
      </c>
      <c r="BA32" s="87">
        <f t="shared" si="9"/>
        <v>31.856999999999999</v>
      </c>
      <c r="BB32" s="89">
        <f t="shared" si="10"/>
        <v>47.857500000000002</v>
      </c>
    </row>
    <row r="33" spans="1:54" x14ac:dyDescent="0.25">
      <c r="A33" s="33" t="s">
        <v>28</v>
      </c>
      <c r="B33" s="44">
        <v>0</v>
      </c>
      <c r="C33" s="1">
        <v>0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0</v>
      </c>
      <c r="T33" s="1">
        <v>0</v>
      </c>
      <c r="U33" s="1">
        <v>0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0</v>
      </c>
      <c r="AC33" s="9">
        <f t="shared" si="0"/>
        <v>77.777777777777786</v>
      </c>
      <c r="AD33" s="45">
        <f t="shared" si="1"/>
        <v>4.666666666666667</v>
      </c>
      <c r="AE33" s="44">
        <v>25</v>
      </c>
      <c r="AF33" s="1">
        <v>6</v>
      </c>
      <c r="AG33" s="10">
        <f t="shared" si="2"/>
        <v>31</v>
      </c>
      <c r="AH33" s="5">
        <v>9</v>
      </c>
      <c r="AI33" s="5">
        <v>15</v>
      </c>
      <c r="AJ33" s="10">
        <f t="shared" si="3"/>
        <v>24</v>
      </c>
      <c r="AK33" s="13">
        <f t="shared" si="4"/>
        <v>27.5</v>
      </c>
      <c r="AL33" s="59">
        <f t="shared" si="5"/>
        <v>9.9</v>
      </c>
      <c r="AM33" s="44">
        <v>50</v>
      </c>
      <c r="AN33" s="1">
        <v>85</v>
      </c>
      <c r="AO33" s="1">
        <v>50</v>
      </c>
      <c r="AP33" s="1">
        <v>75</v>
      </c>
      <c r="AQ33" s="1">
        <v>55</v>
      </c>
      <c r="AR33" s="1">
        <v>60</v>
      </c>
      <c r="AS33" s="1">
        <v>70</v>
      </c>
      <c r="AT33" s="1">
        <v>100</v>
      </c>
      <c r="AU33" s="1">
        <v>100</v>
      </c>
      <c r="AV33" s="11">
        <v>60</v>
      </c>
      <c r="AW33" s="12">
        <f t="shared" si="6"/>
        <v>70.5</v>
      </c>
      <c r="AX33" s="71">
        <f t="shared" si="7"/>
        <v>6.3449999999999998</v>
      </c>
      <c r="AY33" s="79">
        <v>15</v>
      </c>
      <c r="AZ33" s="80">
        <f t="shared" si="8"/>
        <v>1.3499999999999999</v>
      </c>
      <c r="BA33" s="87">
        <f t="shared" si="9"/>
        <v>22.261666666666667</v>
      </c>
      <c r="BB33" s="88">
        <f t="shared" si="10"/>
        <v>71.845833333333331</v>
      </c>
    </row>
    <row r="34" spans="1:54" x14ac:dyDescent="0.25">
      <c r="A34" s="33" t="s">
        <v>29</v>
      </c>
      <c r="B34" s="44">
        <v>0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1</v>
      </c>
      <c r="L34" s="1">
        <v>0</v>
      </c>
      <c r="M34" s="1">
        <v>0</v>
      </c>
      <c r="N34" s="1">
        <v>1</v>
      </c>
      <c r="O34" s="1">
        <v>1</v>
      </c>
      <c r="P34" s="1">
        <v>0</v>
      </c>
      <c r="Q34" s="1">
        <v>1</v>
      </c>
      <c r="R34" s="1">
        <v>1</v>
      </c>
      <c r="S34" s="1">
        <v>0</v>
      </c>
      <c r="T34" s="1">
        <v>1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1</v>
      </c>
      <c r="AC34" s="9">
        <f t="shared" si="0"/>
        <v>37.037037037037038</v>
      </c>
      <c r="AD34" s="45">
        <f t="shared" si="1"/>
        <v>2.2222222222222223</v>
      </c>
      <c r="AE34" s="44">
        <v>10</v>
      </c>
      <c r="AF34" s="1">
        <v>7</v>
      </c>
      <c r="AG34" s="10">
        <f t="shared" si="2"/>
        <v>17</v>
      </c>
      <c r="AH34" s="5">
        <v>15</v>
      </c>
      <c r="AI34" s="5">
        <v>10</v>
      </c>
      <c r="AJ34" s="10">
        <f t="shared" si="3"/>
        <v>25</v>
      </c>
      <c r="AK34" s="13">
        <f t="shared" si="4"/>
        <v>21</v>
      </c>
      <c r="AL34" s="59">
        <f t="shared" si="5"/>
        <v>7.56</v>
      </c>
      <c r="AM34" s="44">
        <v>0</v>
      </c>
      <c r="AN34" s="1">
        <v>0</v>
      </c>
      <c r="AO34" s="1">
        <v>0</v>
      </c>
      <c r="AP34" s="1">
        <v>0</v>
      </c>
      <c r="AQ34" s="1">
        <v>78</v>
      </c>
      <c r="AR34" s="1">
        <v>0</v>
      </c>
      <c r="AS34" s="1">
        <v>0</v>
      </c>
      <c r="AT34" s="1">
        <v>0</v>
      </c>
      <c r="AU34" s="1">
        <v>0</v>
      </c>
      <c r="AV34" s="11">
        <v>0</v>
      </c>
      <c r="AW34" s="12">
        <f t="shared" si="6"/>
        <v>7.8</v>
      </c>
      <c r="AX34" s="71">
        <f t="shared" si="7"/>
        <v>0.70199999999999996</v>
      </c>
      <c r="AY34" s="79">
        <v>0</v>
      </c>
      <c r="AZ34" s="80">
        <f t="shared" si="8"/>
        <v>0</v>
      </c>
      <c r="BA34" s="87">
        <f t="shared" si="9"/>
        <v>10.484222222222222</v>
      </c>
      <c r="BB34" s="88">
        <f t="shared" si="10"/>
        <v>101.28944444444444</v>
      </c>
    </row>
    <row r="35" spans="1:54" x14ac:dyDescent="0.25">
      <c r="A35" s="33" t="s">
        <v>30</v>
      </c>
      <c r="B35" s="44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9">
        <f t="shared" si="0"/>
        <v>0</v>
      </c>
      <c r="AD35" s="45">
        <f t="shared" si="1"/>
        <v>0</v>
      </c>
      <c r="AE35" s="44">
        <v>0</v>
      </c>
      <c r="AF35" s="1">
        <v>0</v>
      </c>
      <c r="AG35" s="10">
        <f t="shared" si="2"/>
        <v>0</v>
      </c>
      <c r="AH35" s="5">
        <v>0</v>
      </c>
      <c r="AI35" s="5">
        <v>0</v>
      </c>
      <c r="AJ35" s="10">
        <f t="shared" si="3"/>
        <v>0</v>
      </c>
      <c r="AK35" s="13">
        <f t="shared" si="4"/>
        <v>0</v>
      </c>
      <c r="AL35" s="59">
        <f t="shared" si="5"/>
        <v>0</v>
      </c>
      <c r="AM35" s="44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1">
        <v>0</v>
      </c>
      <c r="AW35" s="12">
        <f t="shared" si="6"/>
        <v>0</v>
      </c>
      <c r="AX35" s="71">
        <f t="shared" si="7"/>
        <v>0</v>
      </c>
      <c r="AY35" s="79">
        <v>0</v>
      </c>
      <c r="AZ35" s="80">
        <f t="shared" si="8"/>
        <v>0</v>
      </c>
      <c r="BA35" s="87">
        <f t="shared" si="9"/>
        <v>0</v>
      </c>
      <c r="BB35" s="88">
        <f t="shared" si="10"/>
        <v>127.5</v>
      </c>
    </row>
    <row r="36" spans="1:54" x14ac:dyDescent="0.25">
      <c r="A36" s="33" t="s">
        <v>31</v>
      </c>
      <c r="B36" s="44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9">
        <f t="shared" si="0"/>
        <v>100</v>
      </c>
      <c r="AD36" s="45">
        <f t="shared" si="1"/>
        <v>6</v>
      </c>
      <c r="AE36" s="44">
        <v>25</v>
      </c>
      <c r="AF36" s="1">
        <v>27</v>
      </c>
      <c r="AG36" s="10">
        <f t="shared" si="2"/>
        <v>52</v>
      </c>
      <c r="AH36" s="5">
        <v>13</v>
      </c>
      <c r="AI36" s="5">
        <v>25</v>
      </c>
      <c r="AJ36" s="10">
        <f t="shared" si="3"/>
        <v>38</v>
      </c>
      <c r="AK36" s="13">
        <f t="shared" si="4"/>
        <v>45</v>
      </c>
      <c r="AL36" s="59">
        <f t="shared" si="5"/>
        <v>16.2</v>
      </c>
      <c r="AM36" s="44">
        <v>80</v>
      </c>
      <c r="AN36" s="1">
        <v>75</v>
      </c>
      <c r="AO36" s="1">
        <v>55</v>
      </c>
      <c r="AP36" s="1">
        <v>78</v>
      </c>
      <c r="AQ36" s="1">
        <v>85</v>
      </c>
      <c r="AR36" s="1">
        <v>65</v>
      </c>
      <c r="AS36" s="1">
        <v>58</v>
      </c>
      <c r="AT36" s="1">
        <v>100</v>
      </c>
      <c r="AU36" s="1">
        <v>100</v>
      </c>
      <c r="AV36" s="11">
        <v>80</v>
      </c>
      <c r="AW36" s="12">
        <f t="shared" si="6"/>
        <v>77.599999999999994</v>
      </c>
      <c r="AX36" s="71">
        <f t="shared" si="7"/>
        <v>6.9839999999999991</v>
      </c>
      <c r="AY36" s="79">
        <v>91</v>
      </c>
      <c r="AZ36" s="80">
        <f t="shared" si="8"/>
        <v>8.19</v>
      </c>
      <c r="BA36" s="87">
        <f t="shared" si="9"/>
        <v>37.373999999999995</v>
      </c>
      <c r="BB36" s="89">
        <f t="shared" si="10"/>
        <v>34.065000000000012</v>
      </c>
    </row>
    <row r="37" spans="1:54" x14ac:dyDescent="0.25">
      <c r="A37" s="33" t="s">
        <v>32</v>
      </c>
      <c r="B37" s="44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0</v>
      </c>
      <c r="Z37" s="1">
        <v>0</v>
      </c>
      <c r="AA37" s="1">
        <v>1</v>
      </c>
      <c r="AB37" s="1">
        <v>0</v>
      </c>
      <c r="AC37" s="9">
        <f t="shared" si="0"/>
        <v>81.481481481481481</v>
      </c>
      <c r="AD37" s="45">
        <f t="shared" si="1"/>
        <v>4.8888888888888884</v>
      </c>
      <c r="AE37" s="44">
        <v>30</v>
      </c>
      <c r="AF37" s="1">
        <v>18</v>
      </c>
      <c r="AG37" s="10">
        <f t="shared" si="2"/>
        <v>48</v>
      </c>
      <c r="AH37" s="5">
        <v>17</v>
      </c>
      <c r="AI37" s="5">
        <v>20</v>
      </c>
      <c r="AJ37" s="10">
        <f t="shared" si="3"/>
        <v>37</v>
      </c>
      <c r="AK37" s="13">
        <f t="shared" si="4"/>
        <v>42.5</v>
      </c>
      <c r="AL37" s="59">
        <f t="shared" si="5"/>
        <v>15.299999999999999</v>
      </c>
      <c r="AM37" s="44">
        <v>0</v>
      </c>
      <c r="AN37" s="1">
        <v>60</v>
      </c>
      <c r="AO37" s="1">
        <v>55</v>
      </c>
      <c r="AP37" s="1">
        <v>80</v>
      </c>
      <c r="AQ37" s="1">
        <v>65</v>
      </c>
      <c r="AR37" s="1">
        <v>65</v>
      </c>
      <c r="AS37" s="1">
        <v>58</v>
      </c>
      <c r="AT37" s="1">
        <v>0</v>
      </c>
      <c r="AU37" s="1">
        <v>0</v>
      </c>
      <c r="AV37" s="11">
        <v>100</v>
      </c>
      <c r="AW37" s="12">
        <f t="shared" si="6"/>
        <v>48.3</v>
      </c>
      <c r="AX37" s="71">
        <f t="shared" si="7"/>
        <v>4.3469999999999995</v>
      </c>
      <c r="AY37" s="79">
        <v>0</v>
      </c>
      <c r="AZ37" s="80">
        <f t="shared" si="8"/>
        <v>0</v>
      </c>
      <c r="BA37" s="87">
        <f t="shared" si="9"/>
        <v>24.535888888888888</v>
      </c>
      <c r="BB37" s="88">
        <f t="shared" si="10"/>
        <v>66.160277777777779</v>
      </c>
    </row>
    <row r="38" spans="1:54" x14ac:dyDescent="0.25">
      <c r="A38" s="33" t="s">
        <v>33</v>
      </c>
      <c r="B38" s="44">
        <v>1</v>
      </c>
      <c r="C38" s="1">
        <v>1</v>
      </c>
      <c r="D38" s="1">
        <v>1</v>
      </c>
      <c r="E38" s="1">
        <v>0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0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0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9">
        <f t="shared" si="0"/>
        <v>88.888888888888886</v>
      </c>
      <c r="AD38" s="45">
        <f t="shared" si="1"/>
        <v>5.333333333333333</v>
      </c>
      <c r="AE38" s="44">
        <v>26</v>
      </c>
      <c r="AF38" s="1">
        <v>22</v>
      </c>
      <c r="AG38" s="10">
        <f t="shared" si="2"/>
        <v>48</v>
      </c>
      <c r="AH38" s="5">
        <v>20</v>
      </c>
      <c r="AI38" s="5">
        <v>10</v>
      </c>
      <c r="AJ38" s="10">
        <f t="shared" si="3"/>
        <v>30</v>
      </c>
      <c r="AK38" s="13">
        <f t="shared" si="4"/>
        <v>39</v>
      </c>
      <c r="AL38" s="59">
        <f t="shared" si="5"/>
        <v>14.04</v>
      </c>
      <c r="AM38" s="44">
        <v>70</v>
      </c>
      <c r="AN38" s="1">
        <v>35</v>
      </c>
      <c r="AO38" s="1">
        <v>50</v>
      </c>
      <c r="AP38" s="1">
        <v>80</v>
      </c>
      <c r="AQ38" s="1">
        <v>65</v>
      </c>
      <c r="AR38" s="1">
        <v>65</v>
      </c>
      <c r="AS38" s="1">
        <v>58</v>
      </c>
      <c r="AT38" s="1">
        <v>100</v>
      </c>
      <c r="AU38" s="1">
        <v>100</v>
      </c>
      <c r="AV38" s="11">
        <v>60</v>
      </c>
      <c r="AW38" s="12">
        <f t="shared" si="6"/>
        <v>68.3</v>
      </c>
      <c r="AX38" s="71">
        <f t="shared" si="7"/>
        <v>6.1469999999999994</v>
      </c>
      <c r="AY38" s="79">
        <v>78</v>
      </c>
      <c r="AZ38" s="80">
        <f t="shared" si="8"/>
        <v>7.02</v>
      </c>
      <c r="BA38" s="87">
        <f t="shared" si="9"/>
        <v>32.540333333333329</v>
      </c>
      <c r="BB38" s="89">
        <f t="shared" si="10"/>
        <v>46.149166666666673</v>
      </c>
    </row>
    <row r="39" spans="1:54" ht="15.75" thickBot="1" x14ac:dyDescent="0.3">
      <c r="A39" s="33" t="s">
        <v>34</v>
      </c>
      <c r="B39" s="46">
        <v>1</v>
      </c>
      <c r="C39" s="47">
        <v>0</v>
      </c>
      <c r="D39" s="47">
        <v>1</v>
      </c>
      <c r="E39" s="47">
        <v>1</v>
      </c>
      <c r="F39" s="47">
        <v>1</v>
      </c>
      <c r="G39" s="47">
        <v>1</v>
      </c>
      <c r="H39" s="47">
        <v>1</v>
      </c>
      <c r="I39" s="47">
        <v>0</v>
      </c>
      <c r="J39" s="47">
        <v>1</v>
      </c>
      <c r="K39" s="47">
        <v>1</v>
      </c>
      <c r="L39" s="47">
        <v>1</v>
      </c>
      <c r="M39" s="47">
        <v>1</v>
      </c>
      <c r="N39" s="47">
        <v>1</v>
      </c>
      <c r="O39" s="47">
        <v>1</v>
      </c>
      <c r="P39" s="47">
        <v>1</v>
      </c>
      <c r="Q39" s="47">
        <v>1</v>
      </c>
      <c r="R39" s="47">
        <v>1</v>
      </c>
      <c r="S39" s="47">
        <v>1</v>
      </c>
      <c r="T39" s="47">
        <v>1</v>
      </c>
      <c r="U39" s="47">
        <v>0</v>
      </c>
      <c r="V39" s="47">
        <v>1</v>
      </c>
      <c r="W39" s="47">
        <v>1</v>
      </c>
      <c r="X39" s="47">
        <v>0</v>
      </c>
      <c r="Y39" s="47">
        <v>1</v>
      </c>
      <c r="Z39" s="47">
        <v>1</v>
      </c>
      <c r="AA39" s="47">
        <v>1</v>
      </c>
      <c r="AB39" s="47">
        <v>1</v>
      </c>
      <c r="AC39" s="48">
        <f t="shared" si="0"/>
        <v>85.18518518518519</v>
      </c>
      <c r="AD39" s="49">
        <f t="shared" si="1"/>
        <v>5.1111111111111116</v>
      </c>
      <c r="AE39" s="46">
        <v>10</v>
      </c>
      <c r="AF39" s="47">
        <v>15</v>
      </c>
      <c r="AG39" s="60">
        <f t="shared" si="2"/>
        <v>25</v>
      </c>
      <c r="AH39" s="61">
        <v>15</v>
      </c>
      <c r="AI39" s="61">
        <v>15</v>
      </c>
      <c r="AJ39" s="60">
        <f t="shared" si="3"/>
        <v>30</v>
      </c>
      <c r="AK39" s="64">
        <f t="shared" si="4"/>
        <v>27.5</v>
      </c>
      <c r="AL39" s="62">
        <f t="shared" si="5"/>
        <v>9.9</v>
      </c>
      <c r="AM39" s="46">
        <v>20</v>
      </c>
      <c r="AN39" s="47">
        <v>50</v>
      </c>
      <c r="AO39" s="47">
        <v>65</v>
      </c>
      <c r="AP39" s="47">
        <v>78</v>
      </c>
      <c r="AQ39" s="47">
        <v>85</v>
      </c>
      <c r="AR39" s="47">
        <v>0</v>
      </c>
      <c r="AS39" s="47">
        <v>58</v>
      </c>
      <c r="AT39" s="47">
        <v>90</v>
      </c>
      <c r="AU39" s="47">
        <v>90</v>
      </c>
      <c r="AV39" s="72">
        <v>60</v>
      </c>
      <c r="AW39" s="73">
        <f t="shared" si="6"/>
        <v>59.6</v>
      </c>
      <c r="AX39" s="74">
        <f t="shared" si="7"/>
        <v>5.3639999999999999</v>
      </c>
      <c r="AY39" s="81">
        <v>40</v>
      </c>
      <c r="AZ39" s="82">
        <f t="shared" si="8"/>
        <v>3.5999999999999996</v>
      </c>
      <c r="BA39" s="90">
        <f t="shared" si="9"/>
        <v>23.975111111111108</v>
      </c>
      <c r="BB39" s="91">
        <f t="shared" si="10"/>
        <v>67.562222222222232</v>
      </c>
    </row>
  </sheetData>
  <mergeCells count="57">
    <mergeCell ref="BA2:BA4"/>
    <mergeCell ref="BB2:BB4"/>
    <mergeCell ref="B1:AD1"/>
    <mergeCell ref="AE1:AL1"/>
    <mergeCell ref="AM1:AX1"/>
    <mergeCell ref="AY1:AZ1"/>
    <mergeCell ref="Z2:Z4"/>
    <mergeCell ref="AA2:AA4"/>
    <mergeCell ref="W2:W4"/>
    <mergeCell ref="AW2:AW4"/>
    <mergeCell ref="AO2:AO4"/>
    <mergeCell ref="AP2:AP4"/>
    <mergeCell ref="AM2:AM4"/>
    <mergeCell ref="AN2:AN4"/>
    <mergeCell ref="AQ2:AQ4"/>
    <mergeCell ref="AT2:AT4"/>
    <mergeCell ref="AU2:AU4"/>
    <mergeCell ref="AR2:AR4"/>
    <mergeCell ref="AS2:AS4"/>
    <mergeCell ref="AV2:AV4"/>
    <mergeCell ref="AG2:AG4"/>
    <mergeCell ref="AB2:AB4"/>
    <mergeCell ref="AC2:AC4"/>
    <mergeCell ref="AJ2:AJ4"/>
    <mergeCell ref="K2:K4"/>
    <mergeCell ref="L2:L4"/>
    <mergeCell ref="M2:M4"/>
    <mergeCell ref="N2:N4"/>
    <mergeCell ref="S2:S4"/>
    <mergeCell ref="T2:T4"/>
    <mergeCell ref="O2:O4"/>
    <mergeCell ref="P2:P4"/>
    <mergeCell ref="Q2:Q4"/>
    <mergeCell ref="R2:R4"/>
    <mergeCell ref="X2:X4"/>
    <mergeCell ref="Y2:Y4"/>
    <mergeCell ref="AH2:AH4"/>
    <mergeCell ref="AI2:AI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U2:U4"/>
    <mergeCell ref="V2:V4"/>
    <mergeCell ref="AD2:AD4"/>
    <mergeCell ref="AE2:AE4"/>
    <mergeCell ref="AF2:AF4"/>
    <mergeCell ref="AK2:AK4"/>
    <mergeCell ref="AL2:AL4"/>
    <mergeCell ref="AX2:AX4"/>
    <mergeCell ref="AY2:AY4"/>
    <mergeCell ref="AZ2:AZ4"/>
  </mergeCells>
  <pageMargins left="0.31496062992125984" right="0.31496062992125984" top="0.19685039370078741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</dc:creator>
  <cp:lastModifiedBy>Ing Oviedo</cp:lastModifiedBy>
  <cp:lastPrinted>2018-11-06T15:30:48Z</cp:lastPrinted>
  <dcterms:created xsi:type="dcterms:W3CDTF">2018-08-01T14:49:42Z</dcterms:created>
  <dcterms:modified xsi:type="dcterms:W3CDTF">2018-12-05T21:32:08Z</dcterms:modified>
</cp:coreProperties>
</file>