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15180" windowHeight="8835"/>
  </bookViews>
  <sheets>
    <sheet name="REGRESION" sheetId="4" r:id="rId1"/>
  </sheets>
  <calcPr calcId="144525"/>
</workbook>
</file>

<file path=xl/calcChain.xml><?xml version="1.0" encoding="utf-8"?>
<calcChain xmlns="http://schemas.openxmlformats.org/spreadsheetml/2006/main">
  <c r="B48" i="4" l="1"/>
  <c r="B46" i="4"/>
  <c r="C32" i="4"/>
  <c r="B41" i="4"/>
  <c r="C31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17" i="4"/>
  <c r="D31" i="4" l="1"/>
</calcChain>
</file>

<file path=xl/sharedStrings.xml><?xml version="1.0" encoding="utf-8"?>
<sst xmlns="http://schemas.openxmlformats.org/spreadsheetml/2006/main" count="39" uniqueCount="38">
  <si>
    <t>PROCESO DE COSTURA EN MAQUINAS</t>
  </si>
  <si>
    <t>cant. Fallas</t>
  </si>
  <si>
    <t>costo bs.</t>
  </si>
  <si>
    <t>mes</t>
  </si>
  <si>
    <t>minar la tendencia del comportamiento, en este caso, de la cantidad de fallas en el proceso de costura en máquinas. A la izquierda</t>
  </si>
  <si>
    <t>se muestran la cantidad de fallas por meses y el costo que implican estas fallas.</t>
  </si>
  <si>
    <t>PREGUNTA: Cual es la tendencia del comportamiento?.</t>
  </si>
  <si>
    <t>RESPUESTA: Aplicamos las gráficas de dispersión de excel a las columnas de "mes" y "cant. fallas". Obtenemos la línea represen-</t>
  </si>
  <si>
    <t>tativa en cada caso.</t>
  </si>
  <si>
    <t>próximo a 1, será la más representativa.</t>
  </si>
  <si>
    <t xml:space="preserve">En nuestro ejemplo, aplicando las 5 proyecciones que obtenemos de excel (EXPONENCIAL, LINEAL, LOGARITMICA, POLINOMICA </t>
  </si>
  <si>
    <t>mica.</t>
  </si>
  <si>
    <t>Si no se hace ninguna corrección al proceso;</t>
  </si>
  <si>
    <t>qué se espera para el próximo trimestre (Marzo</t>
  </si>
  <si>
    <t>y=1,8558x^2 - 35,953x + 439,6</t>
  </si>
  <si>
    <t>y =</t>
  </si>
  <si>
    <t xml:space="preserve"> =(1,8558*(15)^2)-35,953*15+439,6</t>
  </si>
  <si>
    <t>Mayo)?. Cuánto se espera en cantidad de</t>
  </si>
  <si>
    <t>fallas por re-trabajos?.</t>
  </si>
  <si>
    <t>Cant.fallas MARZO (MES 15):</t>
  </si>
  <si>
    <t>Promedio:</t>
  </si>
  <si>
    <t>Que es superior al promedio!!!!!</t>
  </si>
  <si>
    <t>Este es un ejemplo de aplicación de REGRESIONES para PROYECTAR A UNA SITUACIÓN FUTURA, que mediante el excel podemos hacer para deter-</t>
  </si>
  <si>
    <t>Según la teoría, los coeficientes de correlación de Pearson "r" y el coeficiente de determinación "R^2"; la ecuación cuyo "R" sea más</t>
  </si>
  <si>
    <t>Entonces la proyección de la regresión que apliquemos para conocer el comportamiento o tendencia futura, en este caso, será la pòlinó-</t>
  </si>
  <si>
    <t>ECONOMIA DE LA PRODUCCION Y CONTROL</t>
  </si>
  <si>
    <t>HUGO OVIEDO B - DOCENTE</t>
  </si>
  <si>
    <r>
      <t>y POTENCIAL),</t>
    </r>
    <r>
      <rPr>
        <b/>
        <sz val="10"/>
        <rFont val="Arial"/>
        <family val="2"/>
      </rPr>
      <t xml:space="preserve"> la más representativa es la polinómica con un R^2= 0,4823</t>
    </r>
    <r>
      <rPr>
        <sz val="10"/>
        <rFont val="Arial"/>
        <family val="2"/>
      </rPr>
      <t>, frente a la menos representativa que es la exponencial.</t>
    </r>
  </si>
  <si>
    <t>Para Abril y mayo reemplazamos en x=16</t>
  </si>
  <si>
    <t>y 17 respectivamente</t>
  </si>
  <si>
    <t>y(marzo) =</t>
  </si>
  <si>
    <t>y(abril) =</t>
  </si>
  <si>
    <t>y(mayo)</t>
  </si>
  <si>
    <t>RESPUESTA: La cantidad de fallas irán creciendo</t>
  </si>
  <si>
    <t>si no ejecutamos acciones de control oportunas.</t>
  </si>
  <si>
    <t>EJEMPLO DE APLICACIÓN DE LA PROYECCION - REGRESION COMO HERRAMIENTA PARA LA CALIDAD</t>
  </si>
  <si>
    <t>DE CALIDAD - 2018.</t>
  </si>
  <si>
    <t>PARALELO 4D2 - 2018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</si>
</sst>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1" fontId="2" fillId="0" borderId="0" xfId="0" applyNumberFormat="1" applyFont="1"/>
    <xf numFmtId="17" fontId="0" fillId="0" borderId="0" xfId="0" applyNumberFormat="1"/>
    <xf numFmtId="0" fontId="2" fillId="0" borderId="0" xfId="0" applyFont="1" applyAlignment="1">
      <alignment horizontal="right"/>
    </xf>
    <xf numFmtId="0" fontId="1" fillId="2" borderId="0" xfId="0" applyFont="1" applyFill="1" applyAlignment="1">
      <alignment horizontal="right"/>
    </xf>
    <xf numFmtId="0" fontId="1" fillId="2" borderId="0" xfId="0" applyFont="1" applyFill="1"/>
    <xf numFmtId="0" fontId="1" fillId="0" borderId="0" xfId="0" applyFont="1" applyFill="1"/>
    <xf numFmtId="0" fontId="0" fillId="0" borderId="0" xfId="0" applyFill="1"/>
    <xf numFmtId="0" fontId="2" fillId="0" borderId="0" xfId="0" applyFont="1" applyFill="1"/>
    <xf numFmtId="0" fontId="1" fillId="0" borderId="3" xfId="0" applyFont="1" applyBorder="1"/>
    <xf numFmtId="0" fontId="2" fillId="3" borderId="4" xfId="0" applyFont="1" applyFill="1" applyBorder="1"/>
    <xf numFmtId="0" fontId="0" fillId="3" borderId="5" xfId="0" applyFill="1" applyBorder="1"/>
    <xf numFmtId="0" fontId="0" fillId="3" borderId="6" xfId="0" applyFill="1" applyBorder="1"/>
    <xf numFmtId="0" fontId="2" fillId="3" borderId="7" xfId="0" applyFont="1" applyFill="1" applyBorder="1"/>
    <xf numFmtId="0" fontId="0" fillId="3" borderId="8" xfId="0" applyFill="1" applyBorder="1"/>
    <xf numFmtId="0" fontId="0" fillId="3" borderId="9" xfId="0" applyFill="1" applyBorder="1"/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27784564607886"/>
          <c:y val="8.2260636960609784E-2"/>
          <c:w val="0.87103615526709011"/>
          <c:h val="0.77735179654267406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spPr>
              <a:ln w="25400">
                <a:solidFill>
                  <a:srgbClr val="FF0000"/>
                </a:solidFill>
              </a:ln>
            </c:spPr>
            <c:trendlineType val="exp"/>
            <c:dispRSqr val="1"/>
            <c:dispEq val="1"/>
            <c:trendlineLbl>
              <c:layout>
                <c:manualLayout>
                  <c:x val="0.13835215316601673"/>
                  <c:y val="0.19286891221930588"/>
                </c:manualLayout>
              </c:layout>
              <c:numFmt formatCode="General" sourceLinked="0"/>
            </c:trendlineLbl>
          </c:trendline>
          <c:xVal>
            <c:numRef>
              <c:f>REGRESION!$B$17:$B$30</c:f>
              <c:numCache>
                <c:formatCode>0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xVal>
          <c:yVal>
            <c:numRef>
              <c:f>REGRESION!$C$17:$C$30</c:f>
              <c:numCache>
                <c:formatCode>General</c:formatCode>
                <c:ptCount val="14"/>
                <c:pt idx="0">
                  <c:v>396</c:v>
                </c:pt>
                <c:pt idx="1">
                  <c:v>420</c:v>
                </c:pt>
                <c:pt idx="2">
                  <c:v>315</c:v>
                </c:pt>
                <c:pt idx="3">
                  <c:v>286</c:v>
                </c:pt>
                <c:pt idx="4">
                  <c:v>300</c:v>
                </c:pt>
                <c:pt idx="5">
                  <c:v>316</c:v>
                </c:pt>
                <c:pt idx="6">
                  <c:v>388</c:v>
                </c:pt>
                <c:pt idx="7">
                  <c:v>214</c:v>
                </c:pt>
                <c:pt idx="8">
                  <c:v>200</c:v>
                </c:pt>
                <c:pt idx="9">
                  <c:v>280</c:v>
                </c:pt>
                <c:pt idx="10">
                  <c:v>275</c:v>
                </c:pt>
                <c:pt idx="11">
                  <c:v>305</c:v>
                </c:pt>
                <c:pt idx="12">
                  <c:v>260</c:v>
                </c:pt>
                <c:pt idx="13">
                  <c:v>308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326-4C5E-8D04-6C439500F3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422784"/>
        <c:axId val="82436864"/>
      </c:scatterChart>
      <c:valAx>
        <c:axId val="82422784"/>
        <c:scaling>
          <c:orientation val="minMax"/>
          <c:max val="16"/>
        </c:scaling>
        <c:delete val="0"/>
        <c:axPos val="b"/>
        <c:numFmt formatCode="0" sourceLinked="1"/>
        <c:majorTickMark val="out"/>
        <c:minorTickMark val="none"/>
        <c:tickLblPos val="nextTo"/>
        <c:crossAx val="82436864"/>
        <c:crosses val="autoZero"/>
        <c:crossBetween val="midCat"/>
        <c:majorUnit val="1"/>
      </c:valAx>
      <c:valAx>
        <c:axId val="82436864"/>
        <c:scaling>
          <c:orientation val="minMax"/>
          <c:min val="15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2422784"/>
        <c:crosses val="autoZero"/>
        <c:crossBetween val="midCat"/>
        <c:minorUnit val="10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27784564607886"/>
          <c:y val="8.2260636960609826E-2"/>
          <c:w val="0.87103615526709011"/>
          <c:h val="0.7773517965426745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spPr>
              <a:ln w="25400">
                <a:solidFill>
                  <a:srgbClr val="FF0000"/>
                </a:solidFill>
              </a:ln>
            </c:spPr>
            <c:trendlineType val="linear"/>
            <c:dispRSqr val="1"/>
            <c:dispEq val="1"/>
            <c:trendlineLbl>
              <c:layout>
                <c:manualLayout>
                  <c:x val="0.13835215316601673"/>
                  <c:y val="0.19286891221930588"/>
                </c:manualLayout>
              </c:layout>
              <c:numFmt formatCode="General" sourceLinked="0"/>
            </c:trendlineLbl>
          </c:trendline>
          <c:xVal>
            <c:numRef>
              <c:f>REGRESION!$B$17:$B$30</c:f>
              <c:numCache>
                <c:formatCode>0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xVal>
          <c:yVal>
            <c:numRef>
              <c:f>REGRESION!$C$17:$C$30</c:f>
              <c:numCache>
                <c:formatCode>General</c:formatCode>
                <c:ptCount val="14"/>
                <c:pt idx="0">
                  <c:v>396</c:v>
                </c:pt>
                <c:pt idx="1">
                  <c:v>420</c:v>
                </c:pt>
                <c:pt idx="2">
                  <c:v>315</c:v>
                </c:pt>
                <c:pt idx="3">
                  <c:v>286</c:v>
                </c:pt>
                <c:pt idx="4">
                  <c:v>300</c:v>
                </c:pt>
                <c:pt idx="5">
                  <c:v>316</c:v>
                </c:pt>
                <c:pt idx="6">
                  <c:v>388</c:v>
                </c:pt>
                <c:pt idx="7">
                  <c:v>214</c:v>
                </c:pt>
                <c:pt idx="8">
                  <c:v>200</c:v>
                </c:pt>
                <c:pt idx="9">
                  <c:v>280</c:v>
                </c:pt>
                <c:pt idx="10">
                  <c:v>275</c:v>
                </c:pt>
                <c:pt idx="11">
                  <c:v>305</c:v>
                </c:pt>
                <c:pt idx="12">
                  <c:v>260</c:v>
                </c:pt>
                <c:pt idx="13">
                  <c:v>308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1C-4558-AF1E-C1C49041D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152896"/>
        <c:axId val="85154432"/>
      </c:scatterChart>
      <c:valAx>
        <c:axId val="85152896"/>
        <c:scaling>
          <c:orientation val="minMax"/>
          <c:max val="16"/>
        </c:scaling>
        <c:delete val="0"/>
        <c:axPos val="b"/>
        <c:numFmt formatCode="0" sourceLinked="1"/>
        <c:majorTickMark val="out"/>
        <c:minorTickMark val="none"/>
        <c:tickLblPos val="nextTo"/>
        <c:crossAx val="85154432"/>
        <c:crosses val="autoZero"/>
        <c:crossBetween val="midCat"/>
        <c:majorUnit val="1"/>
      </c:valAx>
      <c:valAx>
        <c:axId val="85154432"/>
        <c:scaling>
          <c:orientation val="minMax"/>
          <c:min val="15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5152896"/>
        <c:crosses val="autoZero"/>
        <c:crossBetween val="midCat"/>
        <c:minorUnit val="10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27784564607886"/>
          <c:y val="8.2260636960609826E-2"/>
          <c:w val="0.87103615526709011"/>
          <c:h val="0.77735179654267483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spPr>
              <a:ln w="25400">
                <a:solidFill>
                  <a:srgbClr val="FF0000"/>
                </a:solidFill>
              </a:ln>
            </c:spPr>
            <c:trendlineType val="log"/>
            <c:dispRSqr val="1"/>
            <c:dispEq val="1"/>
            <c:trendlineLbl>
              <c:layout>
                <c:manualLayout>
                  <c:x val="0.13835215316601673"/>
                  <c:y val="0.19286891221930588"/>
                </c:manualLayout>
              </c:layout>
              <c:numFmt formatCode="General" sourceLinked="0"/>
            </c:trendlineLbl>
          </c:trendline>
          <c:xVal>
            <c:numRef>
              <c:f>REGRESION!$B$17:$B$30</c:f>
              <c:numCache>
                <c:formatCode>0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xVal>
          <c:yVal>
            <c:numRef>
              <c:f>REGRESION!$C$17:$C$30</c:f>
              <c:numCache>
                <c:formatCode>General</c:formatCode>
                <c:ptCount val="14"/>
                <c:pt idx="0">
                  <c:v>396</c:v>
                </c:pt>
                <c:pt idx="1">
                  <c:v>420</c:v>
                </c:pt>
                <c:pt idx="2">
                  <c:v>315</c:v>
                </c:pt>
                <c:pt idx="3">
                  <c:v>286</c:v>
                </c:pt>
                <c:pt idx="4">
                  <c:v>300</c:v>
                </c:pt>
                <c:pt idx="5">
                  <c:v>316</c:v>
                </c:pt>
                <c:pt idx="6">
                  <c:v>388</c:v>
                </c:pt>
                <c:pt idx="7">
                  <c:v>214</c:v>
                </c:pt>
                <c:pt idx="8">
                  <c:v>200</c:v>
                </c:pt>
                <c:pt idx="9">
                  <c:v>280</c:v>
                </c:pt>
                <c:pt idx="10">
                  <c:v>275</c:v>
                </c:pt>
                <c:pt idx="11">
                  <c:v>305</c:v>
                </c:pt>
                <c:pt idx="12">
                  <c:v>260</c:v>
                </c:pt>
                <c:pt idx="13">
                  <c:v>308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08E-4F88-BA2B-E0F64C77CC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183488"/>
        <c:axId val="85189376"/>
      </c:scatterChart>
      <c:valAx>
        <c:axId val="85183488"/>
        <c:scaling>
          <c:orientation val="minMax"/>
          <c:max val="16"/>
        </c:scaling>
        <c:delete val="0"/>
        <c:axPos val="b"/>
        <c:numFmt formatCode="0" sourceLinked="1"/>
        <c:majorTickMark val="out"/>
        <c:minorTickMark val="none"/>
        <c:tickLblPos val="nextTo"/>
        <c:crossAx val="85189376"/>
        <c:crosses val="autoZero"/>
        <c:crossBetween val="midCat"/>
        <c:majorUnit val="1"/>
      </c:valAx>
      <c:valAx>
        <c:axId val="85189376"/>
        <c:scaling>
          <c:orientation val="minMax"/>
          <c:min val="15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5183488"/>
        <c:crosses val="autoZero"/>
        <c:crossBetween val="midCat"/>
        <c:minorUnit val="10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27784564607886"/>
          <c:y val="8.2260636960609826E-2"/>
          <c:w val="0.87103615526709011"/>
          <c:h val="0.77735179654267483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spPr>
              <a:ln w="25400">
                <a:solidFill>
                  <a:srgbClr val="FF0000"/>
                </a:solidFill>
              </a:ln>
            </c:spPr>
            <c:trendlineType val="poly"/>
            <c:order val="2"/>
            <c:dispRSqr val="1"/>
            <c:dispEq val="1"/>
            <c:trendlineLbl>
              <c:layout>
                <c:manualLayout>
                  <c:x val="0.13835215316601673"/>
                  <c:y val="0.19286891221930588"/>
                </c:manualLayout>
              </c:layout>
              <c:numFmt formatCode="General" sourceLinked="0"/>
            </c:trendlineLbl>
          </c:trendline>
          <c:xVal>
            <c:numRef>
              <c:f>REGRESION!$B$17:$B$30</c:f>
              <c:numCache>
                <c:formatCode>0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xVal>
          <c:yVal>
            <c:numRef>
              <c:f>REGRESION!$C$17:$C$30</c:f>
              <c:numCache>
                <c:formatCode>General</c:formatCode>
                <c:ptCount val="14"/>
                <c:pt idx="0">
                  <c:v>396</c:v>
                </c:pt>
                <c:pt idx="1">
                  <c:v>420</c:v>
                </c:pt>
                <c:pt idx="2">
                  <c:v>315</c:v>
                </c:pt>
                <c:pt idx="3">
                  <c:v>286</c:v>
                </c:pt>
                <c:pt idx="4">
                  <c:v>300</c:v>
                </c:pt>
                <c:pt idx="5">
                  <c:v>316</c:v>
                </c:pt>
                <c:pt idx="6">
                  <c:v>388</c:v>
                </c:pt>
                <c:pt idx="7">
                  <c:v>214</c:v>
                </c:pt>
                <c:pt idx="8">
                  <c:v>200</c:v>
                </c:pt>
                <c:pt idx="9">
                  <c:v>280</c:v>
                </c:pt>
                <c:pt idx="10">
                  <c:v>275</c:v>
                </c:pt>
                <c:pt idx="11">
                  <c:v>305</c:v>
                </c:pt>
                <c:pt idx="12">
                  <c:v>260</c:v>
                </c:pt>
                <c:pt idx="13">
                  <c:v>308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75B-45D9-8510-CFA99BFA09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578304"/>
        <c:axId val="86579840"/>
      </c:scatterChart>
      <c:valAx>
        <c:axId val="86578304"/>
        <c:scaling>
          <c:orientation val="minMax"/>
          <c:max val="16"/>
        </c:scaling>
        <c:delete val="0"/>
        <c:axPos val="b"/>
        <c:numFmt formatCode="0" sourceLinked="1"/>
        <c:majorTickMark val="out"/>
        <c:minorTickMark val="none"/>
        <c:tickLblPos val="nextTo"/>
        <c:crossAx val="86579840"/>
        <c:crosses val="autoZero"/>
        <c:crossBetween val="midCat"/>
        <c:majorUnit val="1"/>
      </c:valAx>
      <c:valAx>
        <c:axId val="86579840"/>
        <c:scaling>
          <c:orientation val="minMax"/>
          <c:min val="15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6578304"/>
        <c:crosses val="autoZero"/>
        <c:crossBetween val="midCat"/>
        <c:minorUnit val="10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27784564607886"/>
          <c:y val="8.2260636960609826E-2"/>
          <c:w val="0.87103615526709011"/>
          <c:h val="0.77735179654267483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spPr>
              <a:ln w="25400">
                <a:solidFill>
                  <a:srgbClr val="FF0000"/>
                </a:solidFill>
              </a:ln>
            </c:spPr>
            <c:trendlineType val="power"/>
            <c:dispRSqr val="1"/>
            <c:dispEq val="1"/>
            <c:trendlineLbl>
              <c:layout>
                <c:manualLayout>
                  <c:x val="0.13835215316601673"/>
                  <c:y val="0.19286891221930588"/>
                </c:manualLayout>
              </c:layout>
              <c:numFmt formatCode="General" sourceLinked="0"/>
            </c:trendlineLbl>
          </c:trendline>
          <c:xVal>
            <c:numRef>
              <c:f>REGRESION!$B$17:$B$30</c:f>
              <c:numCache>
                <c:formatCode>0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xVal>
          <c:yVal>
            <c:numRef>
              <c:f>REGRESION!$C$17:$C$30</c:f>
              <c:numCache>
                <c:formatCode>General</c:formatCode>
                <c:ptCount val="14"/>
                <c:pt idx="0">
                  <c:v>396</c:v>
                </c:pt>
                <c:pt idx="1">
                  <c:v>420</c:v>
                </c:pt>
                <c:pt idx="2">
                  <c:v>315</c:v>
                </c:pt>
                <c:pt idx="3">
                  <c:v>286</c:v>
                </c:pt>
                <c:pt idx="4">
                  <c:v>300</c:v>
                </c:pt>
                <c:pt idx="5">
                  <c:v>316</c:v>
                </c:pt>
                <c:pt idx="6">
                  <c:v>388</c:v>
                </c:pt>
                <c:pt idx="7">
                  <c:v>214</c:v>
                </c:pt>
                <c:pt idx="8">
                  <c:v>200</c:v>
                </c:pt>
                <c:pt idx="9">
                  <c:v>280</c:v>
                </c:pt>
                <c:pt idx="10">
                  <c:v>275</c:v>
                </c:pt>
                <c:pt idx="11">
                  <c:v>305</c:v>
                </c:pt>
                <c:pt idx="12">
                  <c:v>260</c:v>
                </c:pt>
                <c:pt idx="13">
                  <c:v>308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C48-4053-B00C-EC50C6A24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600704"/>
        <c:axId val="86614784"/>
      </c:scatterChart>
      <c:valAx>
        <c:axId val="86600704"/>
        <c:scaling>
          <c:orientation val="minMax"/>
          <c:max val="16"/>
        </c:scaling>
        <c:delete val="0"/>
        <c:axPos val="b"/>
        <c:numFmt formatCode="0" sourceLinked="1"/>
        <c:majorTickMark val="out"/>
        <c:minorTickMark val="none"/>
        <c:tickLblPos val="nextTo"/>
        <c:crossAx val="86614784"/>
        <c:crosses val="autoZero"/>
        <c:crossBetween val="midCat"/>
        <c:majorUnit val="1"/>
      </c:valAx>
      <c:valAx>
        <c:axId val="86614784"/>
        <c:scaling>
          <c:orientation val="minMax"/>
          <c:min val="15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6600704"/>
        <c:crosses val="autoZero"/>
        <c:crossBetween val="midCat"/>
        <c:minorUnit val="10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438150</xdr:colOff>
      <xdr:row>14</xdr:row>
      <xdr:rowOff>9525</xdr:rowOff>
    </xdr:from>
    <xdr:to>
      <xdr:col>11</xdr:col>
      <xdr:colOff>180976</xdr:colOff>
      <xdr:row>29</xdr:row>
      <xdr:rowOff>66675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466725</xdr:colOff>
      <xdr:row>30</xdr:row>
      <xdr:rowOff>9526</xdr:rowOff>
    </xdr:from>
    <xdr:to>
      <xdr:col>11</xdr:col>
      <xdr:colOff>219075</xdr:colOff>
      <xdr:row>44</xdr:row>
      <xdr:rowOff>114300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466725</xdr:colOff>
      <xdr:row>45</xdr:row>
      <xdr:rowOff>66675</xdr:rowOff>
    </xdr:from>
    <xdr:to>
      <xdr:col>11</xdr:col>
      <xdr:colOff>219075</xdr:colOff>
      <xdr:row>60</xdr:row>
      <xdr:rowOff>9524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476250</xdr:colOff>
      <xdr:row>60</xdr:row>
      <xdr:rowOff>66675</xdr:rowOff>
    </xdr:from>
    <xdr:to>
      <xdr:col>11</xdr:col>
      <xdr:colOff>228600</xdr:colOff>
      <xdr:row>75</xdr:row>
      <xdr:rowOff>9524</xdr:rowOff>
    </xdr:to>
    <xdr:graphicFrame macro="">
      <xdr:nvGraphicFramePr>
        <xdr:cNvPr id="12" name="11 Gráfico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466725</xdr:colOff>
      <xdr:row>75</xdr:row>
      <xdr:rowOff>38100</xdr:rowOff>
    </xdr:from>
    <xdr:to>
      <xdr:col>11</xdr:col>
      <xdr:colOff>219075</xdr:colOff>
      <xdr:row>89</xdr:row>
      <xdr:rowOff>142874</xdr:rowOff>
    </xdr:to>
    <xdr:graphicFrame macro="">
      <xdr:nvGraphicFramePr>
        <xdr:cNvPr id="13" name="12 Gráfico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0"/>
  <sheetViews>
    <sheetView tabSelected="1" workbookViewId="0">
      <selection activeCell="I6" sqref="I6"/>
    </sheetView>
  </sheetViews>
  <sheetFormatPr baseColWidth="10" defaultRowHeight="12.75" x14ac:dyDescent="0.2"/>
  <cols>
    <col min="1" max="1" width="11.85546875" customWidth="1"/>
    <col min="2" max="2" width="4.7109375" customWidth="1"/>
    <col min="12" max="12" width="13" customWidth="1"/>
  </cols>
  <sheetData>
    <row r="1" spans="1:12" x14ac:dyDescent="0.2">
      <c r="A1" s="22" t="s">
        <v>35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x14ac:dyDescent="0.2">
      <c r="A2" s="22" t="s">
        <v>37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x14ac:dyDescent="0.2">
      <c r="A3" s="3" t="s">
        <v>22</v>
      </c>
      <c r="B3" s="3"/>
    </row>
    <row r="4" spans="1:12" x14ac:dyDescent="0.2">
      <c r="A4" s="3" t="s">
        <v>4</v>
      </c>
      <c r="B4" s="3"/>
    </row>
    <row r="5" spans="1:12" x14ac:dyDescent="0.2">
      <c r="A5" s="3" t="s">
        <v>5</v>
      </c>
      <c r="B5" s="3"/>
    </row>
    <row r="6" spans="1:12" x14ac:dyDescent="0.2">
      <c r="A6" s="3" t="s">
        <v>6</v>
      </c>
      <c r="B6" s="3"/>
    </row>
    <row r="7" spans="1:12" x14ac:dyDescent="0.2">
      <c r="A7" s="3" t="s">
        <v>7</v>
      </c>
      <c r="B7" s="3"/>
    </row>
    <row r="8" spans="1:12" x14ac:dyDescent="0.2">
      <c r="A8" s="3" t="s">
        <v>8</v>
      </c>
      <c r="B8" s="3"/>
    </row>
    <row r="9" spans="1:12" x14ac:dyDescent="0.2">
      <c r="A9" s="2" t="s">
        <v>23</v>
      </c>
      <c r="B9" s="2"/>
    </row>
    <row r="10" spans="1:12" x14ac:dyDescent="0.2">
      <c r="A10" s="2" t="s">
        <v>9</v>
      </c>
      <c r="B10" s="2"/>
    </row>
    <row r="11" spans="1:12" x14ac:dyDescent="0.2">
      <c r="A11" s="3" t="s">
        <v>10</v>
      </c>
      <c r="B11" s="3"/>
    </row>
    <row r="12" spans="1:12" x14ac:dyDescent="0.2">
      <c r="A12" s="3" t="s">
        <v>27</v>
      </c>
      <c r="B12" s="3"/>
    </row>
    <row r="13" spans="1:12" x14ac:dyDescent="0.2">
      <c r="A13" s="3" t="s">
        <v>24</v>
      </c>
      <c r="B13" s="3"/>
    </row>
    <row r="14" spans="1:12" x14ac:dyDescent="0.2">
      <c r="A14" s="3" t="s">
        <v>11</v>
      </c>
      <c r="B14" s="3"/>
    </row>
    <row r="15" spans="1:12" x14ac:dyDescent="0.2">
      <c r="A15" s="2" t="s">
        <v>0</v>
      </c>
      <c r="B15" s="2"/>
    </row>
    <row r="16" spans="1:12" x14ac:dyDescent="0.2">
      <c r="A16" s="4" t="s">
        <v>3</v>
      </c>
      <c r="B16" s="1" t="s">
        <v>3</v>
      </c>
      <c r="C16" s="1" t="s">
        <v>1</v>
      </c>
      <c r="D16" s="1" t="s">
        <v>2</v>
      </c>
    </row>
    <row r="17" spans="1:4" x14ac:dyDescent="0.2">
      <c r="A17" s="6">
        <v>42370</v>
      </c>
      <c r="B17" s="5">
        <v>1</v>
      </c>
      <c r="C17">
        <v>396</v>
      </c>
      <c r="D17">
        <f>C17*33.3</f>
        <v>13186.8</v>
      </c>
    </row>
    <row r="18" spans="1:4" x14ac:dyDescent="0.2">
      <c r="A18" s="6">
        <v>42401</v>
      </c>
      <c r="B18" s="5">
        <v>2</v>
      </c>
      <c r="C18">
        <v>420</v>
      </c>
      <c r="D18">
        <f t="shared" ref="D18:D30" si="0">C18*33.3</f>
        <v>13985.999999999998</v>
      </c>
    </row>
    <row r="19" spans="1:4" x14ac:dyDescent="0.2">
      <c r="A19" s="6">
        <v>42430</v>
      </c>
      <c r="B19" s="5">
        <v>3</v>
      </c>
      <c r="C19">
        <v>315</v>
      </c>
      <c r="D19">
        <f t="shared" si="0"/>
        <v>10489.5</v>
      </c>
    </row>
    <row r="20" spans="1:4" x14ac:dyDescent="0.2">
      <c r="A20" s="6">
        <v>42461</v>
      </c>
      <c r="B20" s="5">
        <v>4</v>
      </c>
      <c r="C20">
        <v>286</v>
      </c>
      <c r="D20">
        <f t="shared" si="0"/>
        <v>9523.7999999999993</v>
      </c>
    </row>
    <row r="21" spans="1:4" x14ac:dyDescent="0.2">
      <c r="A21" s="6">
        <v>42491</v>
      </c>
      <c r="B21" s="5">
        <v>5</v>
      </c>
      <c r="C21">
        <v>300</v>
      </c>
      <c r="D21">
        <f t="shared" si="0"/>
        <v>9990</v>
      </c>
    </row>
    <row r="22" spans="1:4" x14ac:dyDescent="0.2">
      <c r="A22" s="6">
        <v>42522</v>
      </c>
      <c r="B22" s="5">
        <v>6</v>
      </c>
      <c r="C22">
        <v>316</v>
      </c>
      <c r="D22">
        <f t="shared" si="0"/>
        <v>10522.8</v>
      </c>
    </row>
    <row r="23" spans="1:4" x14ac:dyDescent="0.2">
      <c r="A23" s="6">
        <v>42552</v>
      </c>
      <c r="B23" s="5">
        <v>7</v>
      </c>
      <c r="C23">
        <v>388</v>
      </c>
      <c r="D23">
        <f t="shared" si="0"/>
        <v>12920.4</v>
      </c>
    </row>
    <row r="24" spans="1:4" x14ac:dyDescent="0.2">
      <c r="A24" s="6">
        <v>42583</v>
      </c>
      <c r="B24" s="5">
        <v>8</v>
      </c>
      <c r="C24">
        <v>214</v>
      </c>
      <c r="D24">
        <f t="shared" si="0"/>
        <v>7126.2</v>
      </c>
    </row>
    <row r="25" spans="1:4" x14ac:dyDescent="0.2">
      <c r="A25" s="6">
        <v>42614</v>
      </c>
      <c r="B25" s="5">
        <v>9</v>
      </c>
      <c r="C25">
        <v>200</v>
      </c>
      <c r="D25">
        <f t="shared" si="0"/>
        <v>6659.9999999999991</v>
      </c>
    </row>
    <row r="26" spans="1:4" x14ac:dyDescent="0.2">
      <c r="A26" s="6">
        <v>42644</v>
      </c>
      <c r="B26" s="5">
        <v>10</v>
      </c>
      <c r="C26">
        <v>280</v>
      </c>
      <c r="D26">
        <f t="shared" si="0"/>
        <v>9324</v>
      </c>
    </row>
    <row r="27" spans="1:4" x14ac:dyDescent="0.2">
      <c r="A27" s="6">
        <v>42675</v>
      </c>
      <c r="B27" s="5">
        <v>11</v>
      </c>
      <c r="C27">
        <v>275</v>
      </c>
      <c r="D27">
        <f t="shared" si="0"/>
        <v>9157.5</v>
      </c>
    </row>
    <row r="28" spans="1:4" x14ac:dyDescent="0.2">
      <c r="A28" s="6">
        <v>42705</v>
      </c>
      <c r="B28" s="5">
        <v>12</v>
      </c>
      <c r="C28">
        <v>305</v>
      </c>
      <c r="D28">
        <f t="shared" si="0"/>
        <v>10156.5</v>
      </c>
    </row>
    <row r="29" spans="1:4" x14ac:dyDescent="0.2">
      <c r="A29" s="6">
        <v>42736</v>
      </c>
      <c r="B29" s="5">
        <v>13</v>
      </c>
      <c r="C29">
        <v>260</v>
      </c>
      <c r="D29">
        <f t="shared" si="0"/>
        <v>8658</v>
      </c>
    </row>
    <row r="30" spans="1:4" x14ac:dyDescent="0.2">
      <c r="A30" s="6">
        <v>42767</v>
      </c>
      <c r="B30" s="5">
        <v>14</v>
      </c>
      <c r="C30">
        <v>308</v>
      </c>
      <c r="D30">
        <f t="shared" si="0"/>
        <v>10256.4</v>
      </c>
    </row>
    <row r="31" spans="1:4" x14ac:dyDescent="0.2">
      <c r="B31" s="5"/>
      <c r="C31" s="2">
        <f>SUM(C17:C30)</f>
        <v>4263</v>
      </c>
      <c r="D31" s="2">
        <f>SUM(D17:D30)</f>
        <v>141957.9</v>
      </c>
    </row>
    <row r="32" spans="1:4" x14ac:dyDescent="0.2">
      <c r="A32" s="20" t="s">
        <v>20</v>
      </c>
      <c r="B32" s="21"/>
      <c r="C32" s="13">
        <f>C31/14</f>
        <v>304.5</v>
      </c>
    </row>
    <row r="33" spans="1:5" ht="15" customHeight="1" x14ac:dyDescent="0.2">
      <c r="A33" s="3" t="s">
        <v>12</v>
      </c>
    </row>
    <row r="34" spans="1:5" x14ac:dyDescent="0.2">
      <c r="A34" s="3" t="s">
        <v>13</v>
      </c>
    </row>
    <row r="35" spans="1:5" x14ac:dyDescent="0.2">
      <c r="A35" s="3" t="s">
        <v>17</v>
      </c>
    </row>
    <row r="36" spans="1:5" x14ac:dyDescent="0.2">
      <c r="A36" s="3" t="s">
        <v>18</v>
      </c>
    </row>
    <row r="38" spans="1:5" x14ac:dyDescent="0.2">
      <c r="A38" s="2" t="s">
        <v>19</v>
      </c>
    </row>
    <row r="39" spans="1:5" x14ac:dyDescent="0.2">
      <c r="A39" s="3" t="s">
        <v>14</v>
      </c>
    </row>
    <row r="40" spans="1:5" x14ac:dyDescent="0.2">
      <c r="A40" s="7" t="s">
        <v>15</v>
      </c>
      <c r="B40" s="3" t="s">
        <v>16</v>
      </c>
    </row>
    <row r="41" spans="1:5" x14ac:dyDescent="0.2">
      <c r="A41" s="8" t="s">
        <v>30</v>
      </c>
      <c r="B41" s="9">
        <f>(1.8558*(15)^2)-35.953*15+439.6</f>
        <v>317.8599999999999</v>
      </c>
    </row>
    <row r="42" spans="1:5" x14ac:dyDescent="0.2">
      <c r="A42" s="3" t="s">
        <v>21</v>
      </c>
    </row>
    <row r="44" spans="1:5" x14ac:dyDescent="0.2">
      <c r="A44" s="3" t="s">
        <v>28</v>
      </c>
    </row>
    <row r="45" spans="1:5" x14ac:dyDescent="0.2">
      <c r="A45" s="3" t="s">
        <v>29</v>
      </c>
    </row>
    <row r="46" spans="1:5" x14ac:dyDescent="0.2">
      <c r="A46" s="8" t="s">
        <v>31</v>
      </c>
      <c r="B46" s="9">
        <f>(1.8558*(16)^2)-35.953*16+439.6</f>
        <v>339.43679999999995</v>
      </c>
    </row>
    <row r="47" spans="1:5" x14ac:dyDescent="0.2">
      <c r="A47" s="10"/>
      <c r="B47" s="11"/>
      <c r="C47" s="11"/>
      <c r="D47" s="11"/>
      <c r="E47" s="11"/>
    </row>
    <row r="48" spans="1:5" x14ac:dyDescent="0.2">
      <c r="A48" s="8" t="s">
        <v>32</v>
      </c>
      <c r="B48" s="9">
        <f>(1.8558*(17)^2)-35.953*17+439.6</f>
        <v>364.72519999999997</v>
      </c>
      <c r="C48" s="11"/>
      <c r="D48" s="11"/>
      <c r="E48" s="11"/>
    </row>
    <row r="49" spans="1:5" ht="13.5" thickBot="1" x14ac:dyDescent="0.25">
      <c r="A49" s="12"/>
      <c r="B49" s="11"/>
      <c r="C49" s="11"/>
      <c r="D49" s="11"/>
      <c r="E49" s="11"/>
    </row>
    <row r="50" spans="1:5" x14ac:dyDescent="0.2">
      <c r="A50" s="14" t="s">
        <v>33</v>
      </c>
      <c r="B50" s="15"/>
      <c r="C50" s="15"/>
      <c r="D50" s="15"/>
      <c r="E50" s="16"/>
    </row>
    <row r="51" spans="1:5" ht="13.5" thickBot="1" x14ac:dyDescent="0.25">
      <c r="A51" s="17" t="s">
        <v>34</v>
      </c>
      <c r="B51" s="18"/>
      <c r="C51" s="18"/>
      <c r="D51" s="18"/>
      <c r="E51" s="19"/>
    </row>
    <row r="52" spans="1:5" x14ac:dyDescent="0.2">
      <c r="A52" s="11"/>
      <c r="B52" s="11"/>
      <c r="C52" s="11"/>
      <c r="D52" s="11"/>
      <c r="E52" s="11"/>
    </row>
    <row r="53" spans="1:5" x14ac:dyDescent="0.2">
      <c r="A53" s="10"/>
      <c r="B53" s="11"/>
      <c r="C53" s="11"/>
      <c r="D53" s="11"/>
      <c r="E53" s="11"/>
    </row>
    <row r="54" spans="1:5" x14ac:dyDescent="0.2">
      <c r="A54" s="11"/>
      <c r="B54" s="11"/>
      <c r="C54" s="11"/>
      <c r="D54" s="11"/>
      <c r="E54" s="11"/>
    </row>
    <row r="88" spans="1:1" x14ac:dyDescent="0.2">
      <c r="A88" s="2" t="s">
        <v>25</v>
      </c>
    </row>
    <row r="89" spans="1:1" x14ac:dyDescent="0.2">
      <c r="A89" s="2" t="s">
        <v>36</v>
      </c>
    </row>
    <row r="90" spans="1:1" x14ac:dyDescent="0.2">
      <c r="A90" s="2" t="s">
        <v>26</v>
      </c>
    </row>
  </sheetData>
  <mergeCells count="3">
    <mergeCell ref="A32:B32"/>
    <mergeCell ref="A1:L1"/>
    <mergeCell ref="A2:L2"/>
  </mergeCells>
  <pageMargins left="0.55000000000000004" right="0.27559055118110237" top="0.31496062992125984" bottom="0.35433070866141736" header="0.31496062992125984" footer="0.31496062992125984"/>
  <pageSetup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REGRESION</vt:lpstr>
    </vt:vector>
  </TitlesOfParts>
  <Company>Empresa Ferroviaria Andina S.A.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Oviedo B.</dc:creator>
  <cp:lastModifiedBy>Usuario</cp:lastModifiedBy>
  <cp:lastPrinted>2018-03-20T15:21:25Z</cp:lastPrinted>
  <dcterms:created xsi:type="dcterms:W3CDTF">2012-03-13T19:28:10Z</dcterms:created>
  <dcterms:modified xsi:type="dcterms:W3CDTF">2018-03-20T16:11:36Z</dcterms:modified>
</cp:coreProperties>
</file>