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80" windowHeight="8835" activeTab="1"/>
  </bookViews>
  <sheets>
    <sheet name="PROCES" sheetId="1" r:id="rId1"/>
    <sheet name="TABLA" sheetId="2" r:id="rId2"/>
    <sheet name="GRAFICO" sheetId="3" r:id="rId3"/>
    <sheet name="Hoja1" sheetId="4" r:id="rId4"/>
  </sheets>
  <calcPr calcId="125725"/>
</workbook>
</file>

<file path=xl/calcChain.xml><?xml version="1.0" encoding="utf-8"?>
<calcChain xmlns="http://schemas.openxmlformats.org/spreadsheetml/2006/main">
  <c r="E24" i="2"/>
  <c r="E25"/>
  <c r="E26"/>
  <c r="E27"/>
  <c r="E28"/>
  <c r="E29"/>
  <c r="E30"/>
  <c r="E31"/>
  <c r="E32"/>
  <c r="E33"/>
  <c r="E34"/>
  <c r="E35"/>
  <c r="E36"/>
  <c r="E37"/>
  <c r="E23"/>
  <c r="D26"/>
  <c r="D27" s="1"/>
  <c r="D28" s="1"/>
  <c r="D29" s="1"/>
  <c r="D30" s="1"/>
  <c r="D31" s="1"/>
  <c r="D32" s="1"/>
  <c r="D33" s="1"/>
  <c r="D34" s="1"/>
  <c r="D35" s="1"/>
  <c r="D36" s="1"/>
  <c r="D37" s="1"/>
  <c r="D25"/>
  <c r="D24"/>
  <c r="D23"/>
  <c r="C38"/>
  <c r="C23" i="1"/>
  <c r="C24" s="1"/>
  <c r="C22"/>
  <c r="E20"/>
  <c r="E6"/>
  <c r="E7"/>
  <c r="E8"/>
  <c r="E9"/>
  <c r="E10"/>
  <c r="E11"/>
  <c r="E12"/>
  <c r="E13"/>
  <c r="E14"/>
  <c r="E15"/>
  <c r="E16"/>
  <c r="E17"/>
  <c r="E18"/>
  <c r="E19"/>
  <c r="E5"/>
  <c r="C20"/>
  <c r="D20"/>
</calcChain>
</file>

<file path=xl/sharedStrings.xml><?xml version="1.0" encoding="utf-8"?>
<sst xmlns="http://schemas.openxmlformats.org/spreadsheetml/2006/main" count="91" uniqueCount="38">
  <si>
    <t>ITEM</t>
  </si>
  <si>
    <t>DESCRIPCION DEL PROCESO</t>
  </si>
  <si>
    <t>CANT. PRENDAS FALLADAS/MES</t>
  </si>
  <si>
    <t>RELACION % RESPECTO DEL COSTO TOTAL</t>
  </si>
  <si>
    <t>En una fábrica de confección de ropa de trabajo (chamarra - pantalón) de tela mezclilla o jean, se producen 10 mil prendas al mes y se ha obtenido la siguiente información en cuanto al número de fallas en cada proceso. Asimismo se tiene identificada la agregación de valor de cada proceso respecto del costo total.</t>
  </si>
  <si>
    <t>Trazado de partes con moldes sg. Tallas</t>
  </si>
  <si>
    <t>Corte de tela con máquinas</t>
  </si>
  <si>
    <t>Proceso de costura en máquinas</t>
  </si>
  <si>
    <t>Prelavado en maquinaria especial</t>
  </si>
  <si>
    <t>Colocado de cintas reflectivas</t>
  </si>
  <si>
    <t>Colocado de botones y cierres</t>
  </si>
  <si>
    <t>Embalaje</t>
  </si>
  <si>
    <t>Bolsillos</t>
  </si>
  <si>
    <t>Planchado</t>
  </si>
  <si>
    <t>Clasificación por tallas</t>
  </si>
  <si>
    <t>TOTAL</t>
  </si>
  <si>
    <t>a)</t>
  </si>
  <si>
    <t>Determine el 20% vital de los procesos que generan mayores pèrdidas económicas por retrabajos</t>
  </si>
  <si>
    <t>b)</t>
  </si>
  <si>
    <t>c)</t>
  </si>
  <si>
    <t>Confección de ojales y pasadores</t>
  </si>
  <si>
    <t>EJERCICIO PARA RESOLUCION EN CURSO</t>
  </si>
  <si>
    <t>Colocado de tallas y marca</t>
  </si>
  <si>
    <t>Bordado de logotipo</t>
  </si>
  <si>
    <t>Plan de muestreo de calidad</t>
  </si>
  <si>
    <t>Elabore la matríz de Implementación - Impacto en la espina de pez.</t>
  </si>
  <si>
    <t>Con la espina de pez de Ishikawa analice la causa-efecto de cualquiera de los procesos  dentro del 20% vital</t>
  </si>
  <si>
    <t>Si el valor de cada prenda (chamarra pantalón) es de Bs.</t>
  </si>
  <si>
    <t>TAMAÑO DEL NEGOCIO Bs</t>
  </si>
  <si>
    <t>PERDIDA POR PROCESOS INEFICIENTES %</t>
  </si>
  <si>
    <t>UTILIDAD 25%</t>
  </si>
  <si>
    <t>Tela de 14 gr/onza. Inspección de calidad</t>
  </si>
  <si>
    <t>COSTO DEL "RETRABAJO" EN CADA PROCESO Bs.</t>
  </si>
  <si>
    <t>ORDEN DE MAYOR A MENOR</t>
  </si>
  <si>
    <t>ACUMUL.</t>
  </si>
  <si>
    <t>FREC. %</t>
  </si>
  <si>
    <t>20% VITAL</t>
  </si>
  <si>
    <t xml:space="preserve">  80% TRIVIAL</t>
  </si>
</sst>
</file>

<file path=xl/styles.xml><?xml version="1.0" encoding="utf-8"?>
<styleSheet xmlns="http://schemas.openxmlformats.org/spreadsheetml/2006/main">
  <numFmts count="1">
    <numFmt numFmtId="169" formatCode="0.0"/>
  </numFmts>
  <fonts count="4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2" fontId="2" fillId="0" borderId="0" xfId="0" applyNumberFormat="1" applyFont="1" applyAlignment="1">
      <alignment horizontal="right" indent="1"/>
    </xf>
    <xf numFmtId="0" fontId="2" fillId="0" borderId="0" xfId="0" applyFont="1"/>
    <xf numFmtId="4" fontId="1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  <xf numFmtId="4" fontId="1" fillId="0" borderId="0" xfId="0" applyNumberFormat="1" applyFont="1"/>
    <xf numFmtId="4" fontId="2" fillId="0" borderId="0" xfId="0" applyNumberFormat="1" applyFont="1"/>
    <xf numFmtId="169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41</xdr:row>
      <xdr:rowOff>28575</xdr:rowOff>
    </xdr:from>
    <xdr:to>
      <xdr:col>5</xdr:col>
      <xdr:colOff>47625</xdr:colOff>
      <xdr:row>46</xdr:row>
      <xdr:rowOff>114300</xdr:rowOff>
    </xdr:to>
    <xdr:sp macro="" textlink="">
      <xdr:nvSpPr>
        <xdr:cNvPr id="4" name="3 Cerrar llave"/>
        <xdr:cNvSpPr/>
      </xdr:nvSpPr>
      <xdr:spPr>
        <a:xfrm>
          <a:off x="4705350" y="7648575"/>
          <a:ext cx="314325" cy="8477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209550</xdr:colOff>
      <xdr:row>47</xdr:row>
      <xdr:rowOff>38100</xdr:rowOff>
    </xdr:from>
    <xdr:to>
      <xdr:col>5</xdr:col>
      <xdr:colOff>38100</xdr:colOff>
      <xdr:row>55</xdr:row>
      <xdr:rowOff>133350</xdr:rowOff>
    </xdr:to>
    <xdr:sp macro="" textlink="">
      <xdr:nvSpPr>
        <xdr:cNvPr id="5" name="4 Cerrar llave"/>
        <xdr:cNvSpPr/>
      </xdr:nvSpPr>
      <xdr:spPr>
        <a:xfrm>
          <a:off x="4695825" y="8572500"/>
          <a:ext cx="314325" cy="13144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E25" sqref="E25"/>
    </sheetView>
  </sheetViews>
  <sheetFormatPr baseColWidth="10" defaultRowHeight="12"/>
  <cols>
    <col min="1" max="1" width="4.140625" style="1" bestFit="1" customWidth="1"/>
    <col min="2" max="2" width="38.5703125" style="1" customWidth="1"/>
    <col min="3" max="3" width="15.140625" style="6" customWidth="1"/>
    <col min="4" max="4" width="11.85546875" style="6" customWidth="1"/>
    <col min="5" max="5" width="13.140625" style="1" customWidth="1"/>
    <col min="6" max="16384" width="11.42578125" style="1"/>
  </cols>
  <sheetData>
    <row r="1" spans="1:12">
      <c r="A1" s="10" t="s">
        <v>21</v>
      </c>
      <c r="B1" s="10"/>
      <c r="C1" s="10"/>
      <c r="D1" s="10"/>
      <c r="E1" s="10"/>
    </row>
    <row r="2" spans="1:12" ht="39" customHeight="1">
      <c r="A2" s="9" t="s">
        <v>4</v>
      </c>
      <c r="B2" s="9"/>
      <c r="C2" s="9"/>
      <c r="D2" s="9"/>
      <c r="E2" s="9"/>
      <c r="F2" s="9"/>
      <c r="G2" s="2"/>
      <c r="H2" s="2"/>
      <c r="I2" s="2"/>
      <c r="J2" s="2"/>
      <c r="K2" s="2"/>
      <c r="L2" s="2"/>
    </row>
    <row r="4" spans="1:12" ht="48">
      <c r="A4" s="3" t="s">
        <v>0</v>
      </c>
      <c r="B4" s="3" t="s">
        <v>1</v>
      </c>
      <c r="C4" s="4" t="s">
        <v>2</v>
      </c>
      <c r="D4" s="4" t="s">
        <v>3</v>
      </c>
      <c r="E4" s="4" t="s">
        <v>32</v>
      </c>
      <c r="F4" s="5"/>
    </row>
    <row r="5" spans="1:12">
      <c r="A5" s="1">
        <v>1</v>
      </c>
      <c r="B5" s="5" t="s">
        <v>31</v>
      </c>
      <c r="C5" s="6">
        <v>385</v>
      </c>
      <c r="D5" s="6">
        <v>14</v>
      </c>
      <c r="E5" s="5">
        <f>C5*185*D5/100</f>
        <v>9971.5</v>
      </c>
    </row>
    <row r="6" spans="1:12">
      <c r="A6" s="1">
        <v>2</v>
      </c>
      <c r="B6" s="5" t="s">
        <v>5</v>
      </c>
      <c r="C6" s="6">
        <v>506</v>
      </c>
      <c r="D6" s="6">
        <v>9</v>
      </c>
      <c r="E6" s="5">
        <f t="shared" ref="E6:E19" si="0">C6*185*D6/100</f>
        <v>8424.9</v>
      </c>
    </row>
    <row r="7" spans="1:12">
      <c r="A7" s="1">
        <v>3</v>
      </c>
      <c r="B7" s="5" t="s">
        <v>6</v>
      </c>
      <c r="C7" s="6">
        <v>420</v>
      </c>
      <c r="D7" s="6">
        <v>15</v>
      </c>
      <c r="E7" s="5">
        <f t="shared" si="0"/>
        <v>11655</v>
      </c>
    </row>
    <row r="8" spans="1:12">
      <c r="A8" s="1">
        <v>4</v>
      </c>
      <c r="B8" s="5" t="s">
        <v>7</v>
      </c>
      <c r="C8" s="6">
        <v>396</v>
      </c>
      <c r="D8" s="6">
        <v>18</v>
      </c>
      <c r="E8" s="5">
        <f t="shared" si="0"/>
        <v>13186.8</v>
      </c>
    </row>
    <row r="9" spans="1:12">
      <c r="A9" s="1">
        <v>5</v>
      </c>
      <c r="B9" s="5" t="s">
        <v>22</v>
      </c>
      <c r="C9" s="6">
        <v>1200</v>
      </c>
      <c r="D9" s="6">
        <v>1</v>
      </c>
      <c r="E9" s="5">
        <f t="shared" si="0"/>
        <v>2220</v>
      </c>
    </row>
    <row r="10" spans="1:12">
      <c r="A10" s="1">
        <v>6</v>
      </c>
      <c r="B10" s="5" t="s">
        <v>8</v>
      </c>
      <c r="C10" s="6">
        <v>120</v>
      </c>
      <c r="D10" s="6">
        <v>11</v>
      </c>
      <c r="E10" s="5">
        <f t="shared" si="0"/>
        <v>2442</v>
      </c>
    </row>
    <row r="11" spans="1:12">
      <c r="A11" s="1">
        <v>7</v>
      </c>
      <c r="B11" s="5" t="s">
        <v>9</v>
      </c>
      <c r="C11" s="6">
        <v>240</v>
      </c>
      <c r="D11" s="6">
        <v>10</v>
      </c>
      <c r="E11" s="5">
        <f t="shared" si="0"/>
        <v>4440</v>
      </c>
    </row>
    <row r="12" spans="1:12">
      <c r="A12" s="1">
        <v>8</v>
      </c>
      <c r="B12" s="5" t="s">
        <v>10</v>
      </c>
      <c r="C12" s="6">
        <v>600</v>
      </c>
      <c r="D12" s="6">
        <v>5</v>
      </c>
      <c r="E12" s="5">
        <f t="shared" si="0"/>
        <v>5550</v>
      </c>
    </row>
    <row r="13" spans="1:12">
      <c r="A13" s="1">
        <v>9</v>
      </c>
      <c r="B13" s="5" t="s">
        <v>20</v>
      </c>
      <c r="C13" s="6">
        <v>702</v>
      </c>
      <c r="D13" s="6">
        <v>3</v>
      </c>
      <c r="E13" s="5">
        <f t="shared" si="0"/>
        <v>3896.1</v>
      </c>
    </row>
    <row r="14" spans="1:12">
      <c r="A14" s="1">
        <v>10</v>
      </c>
      <c r="B14" s="5" t="s">
        <v>23</v>
      </c>
      <c r="C14" s="6">
        <v>196</v>
      </c>
      <c r="D14" s="6">
        <v>2</v>
      </c>
      <c r="E14" s="5">
        <f t="shared" si="0"/>
        <v>725.2</v>
      </c>
    </row>
    <row r="15" spans="1:12">
      <c r="A15" s="1">
        <v>11</v>
      </c>
      <c r="B15" s="5" t="s">
        <v>12</v>
      </c>
      <c r="C15" s="6">
        <v>64</v>
      </c>
      <c r="D15" s="6">
        <v>5</v>
      </c>
      <c r="E15" s="5">
        <f t="shared" si="0"/>
        <v>592</v>
      </c>
    </row>
    <row r="16" spans="1:12">
      <c r="A16" s="1">
        <v>12</v>
      </c>
      <c r="B16" s="5" t="s">
        <v>13</v>
      </c>
      <c r="C16" s="6">
        <v>136</v>
      </c>
      <c r="D16" s="6">
        <v>2</v>
      </c>
      <c r="E16" s="5">
        <f t="shared" si="0"/>
        <v>503.2</v>
      </c>
    </row>
    <row r="17" spans="1:5">
      <c r="A17" s="1">
        <v>13</v>
      </c>
      <c r="B17" s="5" t="s">
        <v>14</v>
      </c>
      <c r="C17" s="6">
        <v>1426</v>
      </c>
      <c r="D17" s="6">
        <v>1</v>
      </c>
      <c r="E17" s="5">
        <f t="shared" si="0"/>
        <v>2638.1</v>
      </c>
    </row>
    <row r="18" spans="1:5">
      <c r="A18" s="1">
        <v>14</v>
      </c>
      <c r="B18" s="5" t="s">
        <v>11</v>
      </c>
      <c r="C18" s="6">
        <v>300</v>
      </c>
      <c r="D18" s="3">
        <v>2</v>
      </c>
      <c r="E18" s="5">
        <f t="shared" si="0"/>
        <v>1110</v>
      </c>
    </row>
    <row r="19" spans="1:5">
      <c r="A19" s="1">
        <v>15</v>
      </c>
      <c r="B19" s="1" t="s">
        <v>24</v>
      </c>
      <c r="C19" s="6">
        <v>20</v>
      </c>
      <c r="D19" s="6">
        <v>2</v>
      </c>
      <c r="E19" s="5">
        <f t="shared" si="0"/>
        <v>74</v>
      </c>
    </row>
    <row r="20" spans="1:5">
      <c r="B20" s="8" t="s">
        <v>15</v>
      </c>
      <c r="C20" s="3">
        <f>SUM(C5:C19)</f>
        <v>6711</v>
      </c>
      <c r="D20" s="3">
        <f>SUM(D5:D19)</f>
        <v>100</v>
      </c>
      <c r="E20" s="8">
        <f>SUM(E5:E19)</f>
        <v>67428.799999999988</v>
      </c>
    </row>
    <row r="21" spans="1:5">
      <c r="B21" s="14"/>
      <c r="C21" s="3"/>
      <c r="D21" s="3"/>
      <c r="E21" s="8"/>
    </row>
    <row r="22" spans="1:5">
      <c r="B22" s="8" t="s">
        <v>28</v>
      </c>
      <c r="C22" s="12">
        <f>10000*D28</f>
        <v>1850000</v>
      </c>
      <c r="D22" s="3"/>
      <c r="E22" s="8"/>
    </row>
    <row r="23" spans="1:5">
      <c r="B23" s="8" t="s">
        <v>30</v>
      </c>
      <c r="C23" s="12">
        <f>C22*25/100</f>
        <v>462500</v>
      </c>
      <c r="D23" s="3"/>
      <c r="E23" s="8"/>
    </row>
    <row r="24" spans="1:5">
      <c r="B24" s="8" t="s">
        <v>29</v>
      </c>
      <c r="C24" s="13">
        <f>E20/C23*100</f>
        <v>14.579199999999998</v>
      </c>
      <c r="D24" s="3"/>
      <c r="E24" s="8"/>
    </row>
    <row r="25" spans="1:5">
      <c r="B25" s="7"/>
      <c r="C25" s="12"/>
      <c r="D25" s="3"/>
      <c r="E25" s="8"/>
    </row>
    <row r="26" spans="1:5">
      <c r="B26" s="7"/>
      <c r="C26" s="12"/>
      <c r="D26" s="3"/>
      <c r="E26" s="8"/>
    </row>
    <row r="27" spans="1:5">
      <c r="C27" s="11"/>
      <c r="D27" s="3"/>
      <c r="E27" s="5"/>
    </row>
    <row r="28" spans="1:5" ht="12" customHeight="1">
      <c r="A28" s="11"/>
      <c r="B28" s="11" t="s">
        <v>27</v>
      </c>
      <c r="C28" s="5"/>
      <c r="D28" s="5">
        <v>185</v>
      </c>
      <c r="E28" s="5"/>
    </row>
    <row r="29" spans="1:5">
      <c r="A29" s="7" t="s">
        <v>16</v>
      </c>
      <c r="B29" s="1" t="s">
        <v>17</v>
      </c>
    </row>
    <row r="30" spans="1:5">
      <c r="A30" s="7" t="s">
        <v>18</v>
      </c>
      <c r="B30" s="1" t="s">
        <v>26</v>
      </c>
    </row>
    <row r="31" spans="1:5">
      <c r="A31" s="7" t="s">
        <v>19</v>
      </c>
      <c r="B31" s="1" t="s">
        <v>25</v>
      </c>
    </row>
  </sheetData>
  <mergeCells count="2">
    <mergeCell ref="A1:E1"/>
    <mergeCell ref="A2:F2"/>
  </mergeCells>
  <phoneticPr fontId="0" type="noConversion"/>
  <pageMargins left="0.25" right="0.25" top="0.75" bottom="0.75" header="0.3" footer="0.3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F56"/>
  <sheetViews>
    <sheetView tabSelected="1" topLeftCell="A34" workbookViewId="0">
      <selection activeCell="H48" sqref="H48"/>
    </sheetView>
  </sheetViews>
  <sheetFormatPr baseColWidth="10" defaultRowHeight="12"/>
  <cols>
    <col min="1" max="1" width="4.85546875" style="1" bestFit="1" customWidth="1"/>
    <col min="2" max="2" width="38.5703125" style="1" customWidth="1"/>
    <col min="3" max="3" width="14.7109375" style="1" customWidth="1"/>
    <col min="4" max="4" width="9.140625" style="1" bestFit="1" customWidth="1"/>
    <col min="5" max="5" width="7.28515625" style="1" bestFit="1" customWidth="1"/>
    <col min="6" max="16384" width="11.42578125" style="1"/>
  </cols>
  <sheetData>
    <row r="2" spans="1:4">
      <c r="C2" s="16"/>
    </row>
    <row r="3" spans="1:4" ht="48">
      <c r="A3" s="3" t="s">
        <v>0</v>
      </c>
      <c r="B3" s="3" t="s">
        <v>1</v>
      </c>
      <c r="C3" s="4" t="s">
        <v>32</v>
      </c>
      <c r="D3" s="4"/>
    </row>
    <row r="4" spans="1:4">
      <c r="A4" s="1">
        <v>1</v>
      </c>
      <c r="B4" s="5" t="s">
        <v>31</v>
      </c>
      <c r="C4" s="15">
        <v>9971.5</v>
      </c>
    </row>
    <row r="5" spans="1:4">
      <c r="A5" s="1">
        <v>2</v>
      </c>
      <c r="B5" s="5" t="s">
        <v>5</v>
      </c>
      <c r="C5" s="15">
        <v>8424.9</v>
      </c>
    </row>
    <row r="6" spans="1:4">
      <c r="A6" s="1">
        <v>3</v>
      </c>
      <c r="B6" s="5" t="s">
        <v>6</v>
      </c>
      <c r="C6" s="15">
        <v>11655</v>
      </c>
    </row>
    <row r="7" spans="1:4">
      <c r="A7" s="1">
        <v>4</v>
      </c>
      <c r="B7" s="5" t="s">
        <v>7</v>
      </c>
      <c r="C7" s="15">
        <v>13186.8</v>
      </c>
    </row>
    <row r="8" spans="1:4">
      <c r="A8" s="1">
        <v>5</v>
      </c>
      <c r="B8" s="5" t="s">
        <v>22</v>
      </c>
      <c r="C8" s="15">
        <v>2220</v>
      </c>
    </row>
    <row r="9" spans="1:4">
      <c r="A9" s="1">
        <v>6</v>
      </c>
      <c r="B9" s="5" t="s">
        <v>8</v>
      </c>
      <c r="C9" s="15">
        <v>2442</v>
      </c>
    </row>
    <row r="10" spans="1:4">
      <c r="A10" s="1">
        <v>7</v>
      </c>
      <c r="B10" s="5" t="s">
        <v>9</v>
      </c>
      <c r="C10" s="15">
        <v>4440</v>
      </c>
    </row>
    <row r="11" spans="1:4">
      <c r="A11" s="1">
        <v>8</v>
      </c>
      <c r="B11" s="5" t="s">
        <v>10</v>
      </c>
      <c r="C11" s="15">
        <v>5550</v>
      </c>
    </row>
    <row r="12" spans="1:4">
      <c r="A12" s="1">
        <v>9</v>
      </c>
      <c r="B12" s="5" t="s">
        <v>20</v>
      </c>
      <c r="C12" s="15">
        <v>3896.1</v>
      </c>
    </row>
    <row r="13" spans="1:4">
      <c r="A13" s="1">
        <v>10</v>
      </c>
      <c r="B13" s="5" t="s">
        <v>23</v>
      </c>
      <c r="C13" s="15">
        <v>725.2</v>
      </c>
    </row>
    <row r="14" spans="1:4">
      <c r="A14" s="1">
        <v>11</v>
      </c>
      <c r="B14" s="5" t="s">
        <v>12</v>
      </c>
      <c r="C14" s="15">
        <v>592</v>
      </c>
    </row>
    <row r="15" spans="1:4">
      <c r="A15" s="1">
        <v>12</v>
      </c>
      <c r="B15" s="5" t="s">
        <v>13</v>
      </c>
      <c r="C15" s="15">
        <v>503.2</v>
      </c>
    </row>
    <row r="16" spans="1:4">
      <c r="A16" s="1">
        <v>13</v>
      </c>
      <c r="B16" s="5" t="s">
        <v>14</v>
      </c>
      <c r="C16" s="15">
        <v>2638.1</v>
      </c>
    </row>
    <row r="17" spans="1:5">
      <c r="A17" s="1">
        <v>14</v>
      </c>
      <c r="B17" s="5" t="s">
        <v>11</v>
      </c>
      <c r="C17" s="15">
        <v>1110</v>
      </c>
    </row>
    <row r="18" spans="1:5">
      <c r="A18" s="1">
        <v>15</v>
      </c>
      <c r="B18" s="1" t="s">
        <v>24</v>
      </c>
      <c r="C18" s="15">
        <v>74</v>
      </c>
    </row>
    <row r="19" spans="1:5">
      <c r="C19" s="17">
        <v>67428.799999999988</v>
      </c>
    </row>
    <row r="21" spans="1:5">
      <c r="A21" s="1" t="s">
        <v>33</v>
      </c>
    </row>
    <row r="22" spans="1:5" ht="48">
      <c r="B22" s="3" t="s">
        <v>1</v>
      </c>
      <c r="C22" s="4" t="s">
        <v>32</v>
      </c>
      <c r="D22" s="3" t="s">
        <v>34</v>
      </c>
      <c r="E22" s="3" t="s">
        <v>35</v>
      </c>
    </row>
    <row r="23" spans="1:5">
      <c r="B23" s="5" t="s">
        <v>7</v>
      </c>
      <c r="C23" s="15">
        <v>13186.8</v>
      </c>
      <c r="D23" s="18">
        <f>C23</f>
        <v>13186.8</v>
      </c>
      <c r="E23" s="20">
        <f>D23/$C$38*100</f>
        <v>19.556628621597891</v>
      </c>
    </row>
    <row r="24" spans="1:5">
      <c r="B24" s="5" t="s">
        <v>6</v>
      </c>
      <c r="C24" s="15">
        <v>11655</v>
      </c>
      <c r="D24" s="18">
        <f>D23+C24</f>
        <v>24841.8</v>
      </c>
      <c r="E24" s="20">
        <f t="shared" ref="E24:E37" si="0">D24/$C$38*100</f>
        <v>36.841527655838455</v>
      </c>
    </row>
    <row r="25" spans="1:5">
      <c r="B25" s="5" t="s">
        <v>31</v>
      </c>
      <c r="C25" s="15">
        <v>9971.5</v>
      </c>
      <c r="D25" s="18">
        <f>D24+C25</f>
        <v>34813.300000000003</v>
      </c>
      <c r="E25" s="20">
        <f t="shared" si="0"/>
        <v>51.629719051799825</v>
      </c>
    </row>
    <row r="26" spans="1:5">
      <c r="B26" s="5" t="s">
        <v>5</v>
      </c>
      <c r="C26" s="15">
        <v>8424.9</v>
      </c>
      <c r="D26" s="18">
        <f t="shared" ref="D26:D37" si="1">D25+C26</f>
        <v>43238.200000000004</v>
      </c>
      <c r="E26" s="20">
        <f t="shared" si="0"/>
        <v>64.124231782265156</v>
      </c>
    </row>
    <row r="27" spans="1:5">
      <c r="B27" s="5" t="s">
        <v>10</v>
      </c>
      <c r="C27" s="15">
        <v>5550</v>
      </c>
      <c r="D27" s="18">
        <f t="shared" si="1"/>
        <v>48788.200000000004</v>
      </c>
      <c r="E27" s="20">
        <f t="shared" si="0"/>
        <v>72.355136084284467</v>
      </c>
    </row>
    <row r="28" spans="1:5">
      <c r="B28" s="5" t="s">
        <v>9</v>
      </c>
      <c r="C28" s="15">
        <v>4440</v>
      </c>
      <c r="D28" s="18">
        <f t="shared" si="1"/>
        <v>53228.200000000004</v>
      </c>
      <c r="E28" s="20">
        <f t="shared" si="0"/>
        <v>78.939859525899919</v>
      </c>
    </row>
    <row r="29" spans="1:5">
      <c r="B29" s="5" t="s">
        <v>20</v>
      </c>
      <c r="C29" s="15">
        <v>3896.1</v>
      </c>
      <c r="D29" s="18">
        <f t="shared" si="1"/>
        <v>57124.3</v>
      </c>
      <c r="E29" s="20">
        <f t="shared" si="0"/>
        <v>84.717954345917462</v>
      </c>
    </row>
    <row r="30" spans="1:5">
      <c r="B30" s="5" t="s">
        <v>14</v>
      </c>
      <c r="C30" s="15">
        <v>2638.1</v>
      </c>
      <c r="D30" s="18">
        <f t="shared" si="1"/>
        <v>59762.400000000001</v>
      </c>
      <c r="E30" s="20">
        <f t="shared" si="0"/>
        <v>88.630377524143995</v>
      </c>
    </row>
    <row r="31" spans="1:5">
      <c r="B31" s="5" t="s">
        <v>8</v>
      </c>
      <c r="C31" s="15">
        <v>2442</v>
      </c>
      <c r="D31" s="18">
        <f t="shared" si="1"/>
        <v>62204.4</v>
      </c>
      <c r="E31" s="20">
        <f t="shared" si="0"/>
        <v>92.251975417032483</v>
      </c>
    </row>
    <row r="32" spans="1:5">
      <c r="B32" s="5" t="s">
        <v>22</v>
      </c>
      <c r="C32" s="15">
        <v>2220</v>
      </c>
      <c r="D32" s="18">
        <f t="shared" si="1"/>
        <v>64424.4</v>
      </c>
      <c r="E32" s="20">
        <f t="shared" si="0"/>
        <v>95.544337137840202</v>
      </c>
    </row>
    <row r="33" spans="2:6">
      <c r="B33" s="5" t="s">
        <v>11</v>
      </c>
      <c r="C33" s="15">
        <v>1110</v>
      </c>
      <c r="D33" s="18">
        <f t="shared" si="1"/>
        <v>65534.400000000001</v>
      </c>
      <c r="E33" s="20">
        <f t="shared" si="0"/>
        <v>97.190517998244076</v>
      </c>
    </row>
    <row r="34" spans="2:6">
      <c r="B34" s="5" t="s">
        <v>23</v>
      </c>
      <c r="C34" s="15">
        <v>725.2</v>
      </c>
      <c r="D34" s="18">
        <f t="shared" si="1"/>
        <v>66259.600000000006</v>
      </c>
      <c r="E34" s="20">
        <f t="shared" si="0"/>
        <v>98.266022827041269</v>
      </c>
    </row>
    <row r="35" spans="2:6">
      <c r="B35" s="5" t="s">
        <v>12</v>
      </c>
      <c r="C35" s="15">
        <v>592</v>
      </c>
      <c r="D35" s="18">
        <f t="shared" si="1"/>
        <v>66851.600000000006</v>
      </c>
      <c r="E35" s="20">
        <f t="shared" si="0"/>
        <v>99.14398595259</v>
      </c>
    </row>
    <row r="36" spans="2:6">
      <c r="B36" s="5" t="s">
        <v>13</v>
      </c>
      <c r="C36" s="15">
        <v>503.2</v>
      </c>
      <c r="D36" s="18">
        <f t="shared" si="1"/>
        <v>67354.8</v>
      </c>
      <c r="E36" s="20">
        <f t="shared" si="0"/>
        <v>99.89025460930641</v>
      </c>
    </row>
    <row r="37" spans="2:6">
      <c r="B37" s="1" t="s">
        <v>24</v>
      </c>
      <c r="C37" s="15">
        <v>74</v>
      </c>
      <c r="D37" s="18">
        <f t="shared" si="1"/>
        <v>67428.800000000003</v>
      </c>
      <c r="E37" s="20">
        <f t="shared" si="0"/>
        <v>100</v>
      </c>
    </row>
    <row r="38" spans="2:6">
      <c r="C38" s="19">
        <f>SUM(C23:C37)</f>
        <v>67428.800000000003</v>
      </c>
    </row>
    <row r="41" spans="2:6" ht="48">
      <c r="B41" s="3" t="s">
        <v>1</v>
      </c>
      <c r="C41" s="4" t="s">
        <v>32</v>
      </c>
      <c r="D41" s="14" t="s">
        <v>35</v>
      </c>
    </row>
    <row r="42" spans="2:6">
      <c r="B42" s="5" t="s">
        <v>7</v>
      </c>
      <c r="C42" s="15">
        <v>13186.8</v>
      </c>
      <c r="D42" s="20">
        <v>19.556628621597891</v>
      </c>
    </row>
    <row r="43" spans="2:6">
      <c r="B43" s="5" t="s">
        <v>6</v>
      </c>
      <c r="C43" s="15">
        <v>11655</v>
      </c>
      <c r="D43" s="20">
        <v>36.841527655838455</v>
      </c>
    </row>
    <row r="44" spans="2:6">
      <c r="B44" s="5" t="s">
        <v>31</v>
      </c>
      <c r="C44" s="15">
        <v>9971.5</v>
      </c>
      <c r="D44" s="20">
        <v>51.629719051799825</v>
      </c>
      <c r="F44" s="1" t="s">
        <v>36</v>
      </c>
    </row>
    <row r="45" spans="2:6">
      <c r="B45" s="5" t="s">
        <v>5</v>
      </c>
      <c r="C45" s="15">
        <v>8424.9</v>
      </c>
      <c r="D45" s="20">
        <v>64.124231782265156</v>
      </c>
    </row>
    <row r="46" spans="2:6">
      <c r="B46" s="5" t="s">
        <v>10</v>
      </c>
      <c r="C46" s="15">
        <v>5550</v>
      </c>
      <c r="D46" s="20">
        <v>72.355136084284467</v>
      </c>
    </row>
    <row r="47" spans="2:6">
      <c r="B47" s="5" t="s">
        <v>9</v>
      </c>
      <c r="C47" s="15">
        <v>4440</v>
      </c>
      <c r="D47" s="20">
        <v>78.939859525899919</v>
      </c>
    </row>
    <row r="48" spans="2:6">
      <c r="B48" s="5" t="s">
        <v>20</v>
      </c>
      <c r="C48" s="15">
        <v>3896.1</v>
      </c>
      <c r="D48" s="20">
        <v>84.717954345917462</v>
      </c>
    </row>
    <row r="49" spans="2:6">
      <c r="B49" s="5" t="s">
        <v>14</v>
      </c>
      <c r="C49" s="15">
        <v>2638.1</v>
      </c>
      <c r="D49" s="20">
        <v>88.630377524143995</v>
      </c>
    </row>
    <row r="50" spans="2:6">
      <c r="B50" s="5" t="s">
        <v>8</v>
      </c>
      <c r="C50" s="15">
        <v>2442</v>
      </c>
      <c r="D50" s="20">
        <v>92.251975417032483</v>
      </c>
    </row>
    <row r="51" spans="2:6">
      <c r="B51" s="5" t="s">
        <v>22</v>
      </c>
      <c r="C51" s="15">
        <v>2220</v>
      </c>
      <c r="D51" s="20">
        <v>95.544337137840202</v>
      </c>
    </row>
    <row r="52" spans="2:6">
      <c r="B52" s="5" t="s">
        <v>11</v>
      </c>
      <c r="C52" s="15">
        <v>1110</v>
      </c>
      <c r="D52" s="20">
        <v>97.190517998244076</v>
      </c>
      <c r="F52" s="1" t="s">
        <v>37</v>
      </c>
    </row>
    <row r="53" spans="2:6">
      <c r="B53" s="5" t="s">
        <v>23</v>
      </c>
      <c r="C53" s="15">
        <v>725.2</v>
      </c>
      <c r="D53" s="20">
        <v>98.266022827041269</v>
      </c>
    </row>
    <row r="54" spans="2:6">
      <c r="B54" s="5" t="s">
        <v>12</v>
      </c>
      <c r="C54" s="15">
        <v>592</v>
      </c>
      <c r="D54" s="20">
        <v>99.14398595259</v>
      </c>
    </row>
    <row r="55" spans="2:6">
      <c r="B55" s="5" t="s">
        <v>13</v>
      </c>
      <c r="C55" s="15">
        <v>503.2</v>
      </c>
      <c r="D55" s="20">
        <v>99.89025460930641</v>
      </c>
    </row>
    <row r="56" spans="2:6">
      <c r="B56" s="1" t="s">
        <v>24</v>
      </c>
      <c r="C56" s="15">
        <v>74</v>
      </c>
      <c r="D56" s="1">
        <v>100</v>
      </c>
    </row>
  </sheetData>
  <sortState ref="B23:C37">
    <sortCondition descending="1" ref="C23:C37"/>
  </sortState>
  <phoneticPr fontId="0" type="noConversion"/>
  <pageMargins left="0.75" right="0.75" top="1" bottom="1" header="0" footer="0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PROCES</vt:lpstr>
      <vt:lpstr>TABLA</vt:lpstr>
      <vt:lpstr>GRAFICO</vt:lpstr>
      <vt:lpstr>Hoja1</vt:lpstr>
    </vt:vector>
  </TitlesOfParts>
  <Company>Empresa Ferroviaria Andina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Hugo Oviedo</cp:lastModifiedBy>
  <cp:lastPrinted>2012-03-13T20:11:17Z</cp:lastPrinted>
  <dcterms:created xsi:type="dcterms:W3CDTF">2012-03-13T19:28:10Z</dcterms:created>
  <dcterms:modified xsi:type="dcterms:W3CDTF">2014-03-11T14:35:20Z</dcterms:modified>
</cp:coreProperties>
</file>